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fondscultuurparticipatie-my.sharepoint.com/personal/l_botma_cultuurparticipatie_nl/Documents/Documenten/Gedeeld/Standaarddocumenten nieuwe regeling/Modelbegrotingen Educatie/CDK ACS/"/>
    </mc:Choice>
  </mc:AlternateContent>
  <xr:revisionPtr revIDLastSave="2" documentId="8_{B526F82E-CCDA-4B10-8581-837277CE574C}" xr6:coauthVersionLast="47" xr6:coauthVersionMax="47" xr10:uidLastSave="{F5E1501D-60A5-4A9C-9E3D-4AB99C83F49A}"/>
  <workbookProtection lockStructure="1"/>
  <bookViews>
    <workbookView xWindow="19095" yWindow="0" windowWidth="19410" windowHeight="20985" xr2:uid="{FEDDB016-D3E6-4906-8654-3DA0114FF16D}"/>
  </bookViews>
  <sheets>
    <sheet name="Begroting" sheetId="1" r:id="rId1"/>
    <sheet name="Voorwaarden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9" i="1" l="1"/>
  <c r="I139" i="1"/>
  <c r="I131" i="1"/>
  <c r="J94" i="1"/>
  <c r="B20" i="1"/>
  <c r="E20" i="1"/>
  <c r="B5" i="1"/>
  <c r="B6" i="1"/>
  <c r="F14" i="2"/>
  <c r="E14" i="2"/>
  <c r="E6" i="2"/>
  <c r="E5" i="2"/>
  <c r="H128" i="1"/>
  <c r="H113" i="1"/>
  <c r="I56" i="1"/>
  <c r="I33" i="1"/>
  <c r="I40" i="1"/>
  <c r="I47" i="1"/>
  <c r="I122" i="1"/>
  <c r="I141" i="1"/>
  <c r="J25" i="1" l="1"/>
  <c r="G139" i="1"/>
  <c r="H120" i="1"/>
  <c r="H139" i="1"/>
  <c r="H137" i="1"/>
  <c r="H122" i="1"/>
  <c r="H83" i="1"/>
  <c r="F13" i="2"/>
  <c r="C12" i="2"/>
  <c r="C13" i="2"/>
  <c r="I95" i="1"/>
  <c r="C81" i="1"/>
  <c r="C80" i="1"/>
  <c r="C74" i="1"/>
  <c r="C73" i="1"/>
  <c r="C66" i="1"/>
  <c r="C65" i="1"/>
  <c r="C99" i="1"/>
  <c r="C97" i="1"/>
  <c r="C95" i="1"/>
  <c r="H115" i="1"/>
  <c r="H107" i="1"/>
  <c r="H85" i="1"/>
  <c r="H56" i="1"/>
  <c r="H81" i="1"/>
  <c r="H80" i="1"/>
  <c r="H78" i="1"/>
  <c r="H74" i="1"/>
  <c r="H73" i="1"/>
  <c r="H71" i="1"/>
  <c r="H66" i="1"/>
  <c r="H65" i="1"/>
  <c r="H63" i="1"/>
  <c r="H54" i="1"/>
  <c r="H53" i="1"/>
  <c r="H45" i="1"/>
  <c r="H44" i="1"/>
  <c r="H38" i="1"/>
  <c r="H37" i="1"/>
  <c r="H31" i="1"/>
  <c r="H25" i="1"/>
  <c r="H141" i="1"/>
  <c r="H131" i="1"/>
  <c r="H129" i="1"/>
  <c r="H112" i="1"/>
  <c r="H111" i="1"/>
  <c r="H109" i="1"/>
  <c r="H101" i="1"/>
  <c r="H99" i="1"/>
  <c r="H97" i="1"/>
  <c r="H95" i="1"/>
  <c r="F5" i="2"/>
  <c r="F6" i="2"/>
  <c r="I109" i="1"/>
  <c r="I115" i="1" s="1"/>
  <c r="E13" i="2" l="1"/>
  <c r="F12" i="2"/>
  <c r="E12" i="2" s="1"/>
  <c r="J139" i="1" s="1"/>
  <c r="I97" i="1"/>
  <c r="I66" i="1"/>
  <c r="I65" i="1"/>
  <c r="I81" i="1"/>
  <c r="I80" i="1"/>
  <c r="I74" i="1"/>
  <c r="I73" i="1"/>
  <c r="I83" i="1" l="1"/>
  <c r="I85" i="1" s="1"/>
  <c r="I99" i="1"/>
  <c r="I101" i="1" s="1"/>
  <c r="J141" i="1" l="1"/>
  <c r="J85" i="1"/>
  <c r="F8" i="2"/>
  <c r="F7" i="2"/>
  <c r="E15" i="2"/>
  <c r="D86" i="1"/>
  <c r="E10" i="2" s="1"/>
  <c r="E8" i="2" l="1"/>
  <c r="E7" i="2"/>
  <c r="F10" i="2"/>
  <c r="F9" i="2"/>
  <c r="E9" i="2"/>
  <c r="J86" i="1" s="1"/>
</calcChain>
</file>

<file path=xl/sharedStrings.xml><?xml version="1.0" encoding="utf-8"?>
<sst xmlns="http://schemas.openxmlformats.org/spreadsheetml/2006/main" count="195" uniqueCount="133">
  <si>
    <t>Begroting &lt;Titel Project&gt;</t>
  </si>
  <si>
    <t>&lt;Naam aanvragende organisatie&gt;</t>
  </si>
  <si>
    <t>Bedrag</t>
  </si>
  <si>
    <t xml:space="preserve">Toelichting </t>
  </si>
  <si>
    <t xml:space="preserve">Medewerkers </t>
  </si>
  <si>
    <t>Uurtarief</t>
  </si>
  <si>
    <t>Totaal</t>
  </si>
  <si>
    <t>&lt;omschrijving en specificatie van activiteiten die uitgevoerd worden&gt;</t>
  </si>
  <si>
    <t xml:space="preserve">Overige personele lasten </t>
  </si>
  <si>
    <t>&lt;naam persoon, functie en organisatie&gt;</t>
  </si>
  <si>
    <t xml:space="preserve">Materiaalkosten </t>
  </si>
  <si>
    <t>&lt;materialen&gt;</t>
  </si>
  <si>
    <t>&lt;omschrijving type materialen, aantallen en kostprijs&gt;</t>
  </si>
  <si>
    <t>&lt;materiële investeringen&gt;</t>
  </si>
  <si>
    <t>&lt;omschrijving type investeringen&gt;</t>
  </si>
  <si>
    <t>Overige kosten</t>
  </si>
  <si>
    <t>&lt;omschrijving en specificatie overige kosten&gt;</t>
  </si>
  <si>
    <t>&lt;omschrijving kosten &gt;</t>
  </si>
  <si>
    <t>Reis- en verblijfkosten</t>
  </si>
  <si>
    <t>&lt;vul overige kosten in&gt;</t>
  </si>
  <si>
    <t>&lt;naam verstrekker (gemeente/provincie/fonds, etc.)&gt;</t>
  </si>
  <si>
    <t>&lt;toelichting voor welk projectonderdeel de bijdrage wordt ingezet en geef aan of deze is toegezegd (ja/nee)&gt;</t>
  </si>
  <si>
    <t xml:space="preserve">&lt;naam fonds&gt; </t>
  </si>
  <si>
    <t>&lt;type (sponsor, gift, etc.)&gt;</t>
  </si>
  <si>
    <t>&lt;omschrijving en specificatie eigen bijdrage&gt;</t>
  </si>
  <si>
    <t>Financiële middelen</t>
  </si>
  <si>
    <t xml:space="preserve">&lt;toelichting opbouw bedrag&gt; </t>
  </si>
  <si>
    <t xml:space="preserve">bijdrage in natura &lt;omschrijving&gt; </t>
  </si>
  <si>
    <t>Inzet uren</t>
  </si>
  <si>
    <t>Aantal uren</t>
  </si>
  <si>
    <t>inzet uren  &lt;omschrijving&gt;</t>
  </si>
  <si>
    <t>&lt;naam partner 1&gt;</t>
  </si>
  <si>
    <t>Vul deze kolom in</t>
  </si>
  <si>
    <t>Type</t>
  </si>
  <si>
    <t>Maximum aanvraagbaar bedrag per aanvraag</t>
  </si>
  <si>
    <t>Maximum percentage materiële investeringen EDK</t>
  </si>
  <si>
    <t>Maximum percentage materiële investeringen CDK</t>
  </si>
  <si>
    <t>In welke valuta vul je je begroting in?</t>
  </si>
  <si>
    <t>Aanvragers toestaan uit</t>
  </si>
  <si>
    <t>Europees Nederland</t>
  </si>
  <si>
    <t>Caribisch Nederland</t>
  </si>
  <si>
    <t>Vaste waarden</t>
  </si>
  <si>
    <t>Toegestane valuta</t>
  </si>
  <si>
    <t>Waar is je organisatie gevestigd?</t>
  </si>
  <si>
    <t>€</t>
  </si>
  <si>
    <t>US$</t>
  </si>
  <si>
    <t>Cg</t>
  </si>
  <si>
    <t>ANG</t>
  </si>
  <si>
    <t>&lt;omwisselkosten&gt;</t>
  </si>
  <si>
    <t>Minimaal aanvraagbaar bedrag per aanvraag</t>
  </si>
  <si>
    <t>&lt;Eigen bijdrage deelnemers, kaartverkoop, etc&gt;</t>
  </si>
  <si>
    <t>Naam Regeling</t>
  </si>
  <si>
    <t xml:space="preserve">&lt;naam persoon, functie&gt; </t>
  </si>
  <si>
    <t>&lt;vertaalkosten&gt;</t>
  </si>
  <si>
    <t>&lt;naam partner 2&gt;</t>
  </si>
  <si>
    <t>Berekening Blad1 uitkomst</t>
  </si>
  <si>
    <t>Maximum percentage bijdrage van het FCP EDK</t>
  </si>
  <si>
    <t>Maximum percentage bijdrage van het FCP CDK</t>
  </si>
  <si>
    <t>Van toepassing op</t>
  </si>
  <si>
    <t>EDK</t>
  </si>
  <si>
    <t>CDK</t>
  </si>
  <si>
    <t>Euro, Amerikaanse Dollar, Caribische Gulden en of Antilliaanse Gulden</t>
  </si>
  <si>
    <t>Publiciteitskosten</t>
  </si>
  <si>
    <t>Algemene bedrijfslasten t.b.v. het project</t>
  </si>
  <si>
    <t>Inzet Externe professionals</t>
  </si>
  <si>
    <t>Vul je de begroting inclusief of exclusief btw in?</t>
  </si>
  <si>
    <t>BTW</t>
  </si>
  <si>
    <t>incl btw</t>
  </si>
  <si>
    <t>excl btw</t>
  </si>
  <si>
    <t>Welk bedrag vraag je aan bij het Fonds?</t>
  </si>
  <si>
    <t>Personele kosten</t>
  </si>
  <si>
    <t>Uitvoeringskosten</t>
  </si>
  <si>
    <t>Materiële investeringen</t>
  </si>
  <si>
    <t xml:space="preserve">&lt;digitale content, flyers, etc&gt; </t>
  </si>
  <si>
    <t>&lt;omschrijving en specificatie publiciteitskosten&gt;</t>
  </si>
  <si>
    <t>Algemene bedrijfkosten</t>
  </si>
  <si>
    <t xml:space="preserve"> </t>
  </si>
  <si>
    <t>Baten project</t>
  </si>
  <si>
    <t xml:space="preserve">Kosten project </t>
  </si>
  <si>
    <t>Eigen inkomsten</t>
  </si>
  <si>
    <t>Eigen middelen</t>
  </si>
  <si>
    <t>&lt;Overige kosten&gt;</t>
  </si>
  <si>
    <t>&lt;omschrijving vertaalkosten&gt;</t>
  </si>
  <si>
    <t>&lt;omschrijving omwisselkosten&gt;</t>
  </si>
  <si>
    <t>&lt;omschrijving soort en doel van reis&gt;</t>
  </si>
  <si>
    <t>&lt;kantoorkosten&gt;</t>
  </si>
  <si>
    <t>Berekening Blad1 FOUT</t>
  </si>
  <si>
    <t>Berekend bedrag voldoet</t>
  </si>
  <si>
    <t>Percentage materiële investeringen</t>
  </si>
  <si>
    <t>Percentage bijdrage het van FCP</t>
  </si>
  <si>
    <t>Voorwaarde</t>
  </si>
  <si>
    <t>Berekening fout</t>
  </si>
  <si>
    <t>Waarde begroting</t>
  </si>
  <si>
    <t>Melding bij fout</t>
  </si>
  <si>
    <t>Begroting sluit</t>
  </si>
  <si>
    <t>Naam Deelregeling</t>
  </si>
  <si>
    <t xml:space="preserve">De subsidie die je van het Fonds ontvangt is inclusief eventuele btw. Bij het opstellen van de begroting bij je subsidieaanvraag hou je rekening met een eventuele btw-afdracht. </t>
  </si>
  <si>
    <t>Afhankelijk van je eigen financiële situatie kun je de begroting inclusief of exclusief btw opstellen. Overleg met je financieel adviseur of een belastinginspecteur wat voor jou van toepassing is.</t>
  </si>
  <si>
    <t>Lars Botma</t>
  </si>
  <si>
    <r>
      <t xml:space="preserve">Als het bedrag </t>
    </r>
    <r>
      <rPr>
        <sz val="11"/>
        <color rgb="FFFF0000"/>
        <rFont val="Calibri"/>
        <family val="2"/>
      </rPr>
      <t>rood</t>
    </r>
    <r>
      <rPr>
        <sz val="11"/>
        <color rgb="FF002F87"/>
        <rFont val="Calibri"/>
        <family val="2"/>
      </rPr>
      <t xml:space="preserve"> kleurt, is er niet aan een voorwaarde voldaan.</t>
    </r>
  </si>
  <si>
    <r>
      <t xml:space="preserve">Als het bedrag </t>
    </r>
    <r>
      <rPr>
        <sz val="11"/>
        <color rgb="FFFF0000"/>
        <rFont val="Calibri"/>
        <family val="2"/>
      </rPr>
      <t>rood</t>
    </r>
    <r>
      <rPr>
        <sz val="11"/>
        <color rgb="FF002F87"/>
        <rFont val="Calibri"/>
        <family val="2"/>
      </rPr>
      <t xml:space="preserve"> kleurt, kijk dan in kolom J voor een toelichting.</t>
    </r>
  </si>
  <si>
    <t>Inkomsten van andere organisaties/personen</t>
  </si>
  <si>
    <r>
      <t xml:space="preserve">Noteer in de </t>
    </r>
    <r>
      <rPr>
        <i/>
        <sz val="11"/>
        <color theme="2" tint="-0.499984740745262"/>
        <rFont val="Calibri"/>
        <family val="2"/>
      </rPr>
      <t>&lt;grijze&gt;</t>
    </r>
    <r>
      <rPr>
        <sz val="11"/>
        <color theme="2" tint="-0.499984740745262"/>
        <rFont val="Calibri"/>
        <family val="2"/>
      </rPr>
      <t xml:space="preserve"> </t>
    </r>
    <r>
      <rPr>
        <sz val="11"/>
        <color rgb="FF002F87"/>
        <rFont val="Calibri"/>
        <family val="2"/>
      </rPr>
      <t>cellen in kolom B de posten en geef in kolom J toelichting</t>
    </r>
  </si>
  <si>
    <t>&lt;vul reis- en verblijfkosten in&gt;</t>
  </si>
  <si>
    <t>Totale overige publieke inkomsten</t>
  </si>
  <si>
    <t>Totale private fondsen</t>
  </si>
  <si>
    <t>Totale overige private inkomsten</t>
  </si>
  <si>
    <t xml:space="preserve">Totale eigen inkomsten </t>
  </si>
  <si>
    <t>Totale eigen middelen</t>
  </si>
  <si>
    <t>Totale baten project</t>
  </si>
  <si>
    <t xml:space="preserve">Totale personele kosten </t>
  </si>
  <si>
    <t xml:space="preserve">Totale uitvoeringskosten </t>
  </si>
  <si>
    <t xml:space="preserve">Totale publiciteitskosten </t>
  </si>
  <si>
    <t>Totale algemene bedrijfskosten</t>
  </si>
  <si>
    <t>Totale kosten project</t>
  </si>
  <si>
    <t>% bijdrage Fonds voor Cultuurparticipatie t.o.v. de totale projectkosten</t>
  </si>
  <si>
    <t>Overige publieke inkomsten</t>
  </si>
  <si>
    <t>Private fondsen</t>
  </si>
  <si>
    <t>Private inkomsten</t>
  </si>
  <si>
    <t>Eigen inkomsten project</t>
  </si>
  <si>
    <t>Eigen middelen aanvrager</t>
  </si>
  <si>
    <t>Eigen bijdragen samenwerkingspartners</t>
  </si>
  <si>
    <t>Link naar de regeling</t>
  </si>
  <si>
    <t>Let op: Alleen kosten die direct verband houden met het project of activiteiten komen in aanmerking voor subsidiëring.</t>
  </si>
  <si>
    <t xml:space="preserve">Materiële investeringen: Kosten voor de aanschaf van materialen voor een project die de aanvrager na het project nog langere tijd kan gebruiken. </t>
  </si>
  <si>
    <t xml:space="preserve">Materiaalkosten:  Kosten voor aanschaf van materialen die noodzakelijk zijn voor de uitvoering van het project. </t>
  </si>
  <si>
    <t>Algemene informatie begroting</t>
  </si>
  <si>
    <t>Kies hier wat van toepassing is</t>
  </si>
  <si>
    <t>=</t>
  </si>
  <si>
    <t>v 3.2.2</t>
  </si>
  <si>
    <t>Cultuureducatie voor het Caribisch deel van het Koninkrijk 2025-2028 - Aruba, Curaçao, en Sint Maarten</t>
  </si>
  <si>
    <t>Projecten</t>
  </si>
  <si>
    <t>https://cultuurparticipatie.nl/subsidie-aanvragen/148/projecten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</si>
</sst>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&quot;€&quot;\ * #,##0_ ;_ &quot;€&quot;\ * \-#,##0_ ;_ &quot;€&quot;\ * &quot;-&quot;??_ ;_ @_ "/>
    <numFmt numFmtId="165" formatCode="&quot;€&quot;\ #,##0"/>
    <numFmt numFmtId="166" formatCode="0.0%"/>
  </numFmts>
  <fonts count="4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36"/>
      <color rgb="FF002F87"/>
      <name val="Calibri"/>
      <family val="2"/>
    </font>
    <font>
      <sz val="11"/>
      <color rgb="FF002F87"/>
      <name val="Calibri"/>
      <family val="2"/>
    </font>
    <font>
      <b/>
      <sz val="13"/>
      <color rgb="FF002F87"/>
      <name val="Calibri"/>
      <family val="2"/>
    </font>
    <font>
      <sz val="11"/>
      <color rgb="FF101820"/>
      <name val="Calibri"/>
      <family val="2"/>
    </font>
    <font>
      <sz val="11"/>
      <color theme="1"/>
      <name val="Calibri"/>
      <family val="2"/>
    </font>
    <font>
      <i/>
      <sz val="11"/>
      <color rgb="FF002F87"/>
      <name val="Calibri"/>
      <family val="2"/>
    </font>
    <font>
      <sz val="11"/>
      <color rgb="FFFF0000"/>
      <name val="Calibri"/>
      <family val="2"/>
    </font>
    <font>
      <b/>
      <sz val="16"/>
      <color rgb="FF002F87"/>
      <name val="Calibri"/>
      <family val="2"/>
    </font>
    <font>
      <sz val="16"/>
      <color theme="1"/>
      <name val="Calibri"/>
      <family val="2"/>
    </font>
    <font>
      <sz val="11"/>
      <color rgb="FFF8F9FA"/>
      <name val="Calibri"/>
      <family val="2"/>
    </font>
    <font>
      <b/>
      <sz val="12"/>
      <color rgb="FF002F87"/>
      <name val="Calibri"/>
      <family val="2"/>
    </font>
    <font>
      <b/>
      <sz val="11"/>
      <color rgb="FF002F87"/>
      <name val="Calibri"/>
      <family val="2"/>
    </font>
    <font>
      <sz val="11"/>
      <color rgb="FF002060"/>
      <name val="Calibri"/>
      <family val="2"/>
    </font>
    <font>
      <b/>
      <sz val="11"/>
      <color rgb="FF002060"/>
      <name val="Calibri"/>
      <family val="2"/>
    </font>
    <font>
      <b/>
      <i/>
      <sz val="11"/>
      <color rgb="FF002F87"/>
      <name val="Calibri"/>
      <family val="2"/>
    </font>
    <font>
      <b/>
      <sz val="11"/>
      <color theme="1"/>
      <name val="Aptos Narrow"/>
      <family val="2"/>
      <scheme val="minor"/>
    </font>
    <font>
      <i/>
      <sz val="11"/>
      <color theme="2" tint="-0.499984740745262"/>
      <name val="Calibri"/>
      <family val="2"/>
    </font>
    <font>
      <sz val="11"/>
      <color theme="2" tint="-0.499984740745262"/>
      <name val="Calibri"/>
      <family val="2"/>
    </font>
    <font>
      <i/>
      <sz val="11"/>
      <color rgb="FFFF0000"/>
      <name val="Calibri"/>
      <family val="2"/>
    </font>
    <font>
      <b/>
      <sz val="15"/>
      <color rgb="FF002F87"/>
      <name val="Calibri"/>
      <family val="2"/>
    </font>
    <font>
      <i/>
      <sz val="11"/>
      <color rgb="FF101820"/>
      <name val="Calibri"/>
      <family val="2"/>
    </font>
    <font>
      <i/>
      <sz val="11"/>
      <color theme="1"/>
      <name val="Calibri"/>
      <family val="2"/>
    </font>
    <font>
      <i/>
      <sz val="11"/>
      <color rgb="FFF8F9FA"/>
      <name val="Calibri"/>
      <family val="2"/>
    </font>
    <font>
      <b/>
      <i/>
      <sz val="12"/>
      <color rgb="FF002F87"/>
      <name val="Calibri"/>
      <family val="2"/>
    </font>
    <font>
      <i/>
      <sz val="11"/>
      <color rgb="FF002060"/>
      <name val="Calibri"/>
      <family val="2"/>
    </font>
    <font>
      <sz val="16"/>
      <color rgb="FF002F87"/>
      <name val="Calibri"/>
      <family val="2"/>
    </font>
    <font>
      <b/>
      <sz val="14"/>
      <color rgb="FF002F87"/>
      <name val="Calibri"/>
      <family val="2"/>
    </font>
    <font>
      <b/>
      <sz val="12"/>
      <color rgb="FFFF0000"/>
      <name val="Calibri"/>
      <family val="2"/>
    </font>
    <font>
      <b/>
      <sz val="11"/>
      <color theme="2" tint="-0.499984740745262"/>
      <name val="Calibri"/>
      <family val="2"/>
    </font>
    <font>
      <b/>
      <sz val="11"/>
      <color rgb="FFF8F9FA"/>
      <name val="Calibri"/>
      <family val="2"/>
    </font>
    <font>
      <b/>
      <sz val="14"/>
      <color rgb="FFF8F9FA"/>
      <name val="Calibri"/>
      <family val="2"/>
    </font>
    <font>
      <b/>
      <i/>
      <sz val="14"/>
      <color rgb="FFF8F9FA"/>
      <name val="Calibri"/>
      <family val="2"/>
    </font>
    <font>
      <sz val="14"/>
      <color rgb="FFFF0000"/>
      <name val="Calibri"/>
      <family val="2"/>
    </font>
    <font>
      <sz val="14"/>
      <color rgb="FF002F87"/>
      <name val="Calibri"/>
      <family val="2"/>
    </font>
    <font>
      <sz val="14"/>
      <color rgb="FFF8F9FA"/>
      <name val="Calibri"/>
      <family val="2"/>
    </font>
    <font>
      <i/>
      <sz val="14"/>
      <color rgb="FFF8F9FA"/>
      <name val="Calibri"/>
      <family val="2"/>
    </font>
    <font>
      <b/>
      <i/>
      <sz val="14"/>
      <color rgb="FF002F87"/>
      <name val="Calibri"/>
      <family val="2"/>
    </font>
    <font>
      <b/>
      <sz val="14"/>
      <color rgb="FFFF0000"/>
      <name val="Calibri"/>
      <family val="2"/>
    </font>
    <font>
      <b/>
      <i/>
      <sz val="16"/>
      <color theme="2" tint="-0.499984740745262"/>
      <name val="Calibri"/>
      <family val="2"/>
    </font>
    <font>
      <i/>
      <sz val="36"/>
      <color theme="2" tint="-0.499984740745262"/>
      <name val="Calibri"/>
      <family val="2"/>
    </font>
    <font>
      <u/>
      <sz val="11"/>
      <color theme="10"/>
      <name val="Aptos Narrow"/>
      <family val="2"/>
      <scheme val="minor"/>
    </font>
    <font>
      <i/>
      <u/>
      <sz val="11"/>
      <color rgb="FF002F87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8F9FA"/>
        <bgColor indexed="64"/>
      </patternFill>
    </fill>
    <fill>
      <patternFill patternType="solid">
        <fgColor rgb="FF002F87"/>
        <bgColor indexed="64"/>
      </patternFill>
    </fill>
    <fill>
      <patternFill patternType="solid">
        <fgColor rgb="FFF4C8CB"/>
        <bgColor indexed="64"/>
      </patternFill>
    </fill>
    <fill>
      <patternFill patternType="solid">
        <fgColor rgb="FFB0D4B4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2" fillId="0" borderId="0" applyNumberFormat="0" applyFill="0" applyBorder="0" applyAlignment="0" applyProtection="0"/>
  </cellStyleXfs>
  <cellXfs count="172">
    <xf numFmtId="0" fontId="0" fillId="0" borderId="0" xfId="0"/>
    <xf numFmtId="0" fontId="2" fillId="2" borderId="0" xfId="0" applyFont="1" applyFill="1" applyProtection="1">
      <protection locked="0"/>
    </xf>
    <xf numFmtId="3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3" fontId="3" fillId="2" borderId="0" xfId="0" applyNumberFormat="1" applyFont="1" applyFill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3" fontId="2" fillId="2" borderId="0" xfId="0" applyNumberFormat="1" applyFont="1" applyFill="1" applyProtection="1">
      <protection locked="0"/>
    </xf>
    <xf numFmtId="0" fontId="9" fillId="2" borderId="0" xfId="0" applyFont="1" applyFill="1" applyProtection="1">
      <protection locked="0"/>
    </xf>
    <xf numFmtId="3" fontId="4" fillId="2" borderId="0" xfId="0" applyNumberFormat="1" applyFont="1" applyFill="1" applyProtection="1">
      <protection locked="0"/>
    </xf>
    <xf numFmtId="0" fontId="4" fillId="2" borderId="0" xfId="0" applyFont="1" applyFill="1" applyProtection="1">
      <protection locked="0"/>
    </xf>
    <xf numFmtId="0" fontId="21" fillId="2" borderId="0" xfId="0" applyFont="1" applyFill="1" applyProtection="1">
      <protection locked="0"/>
    </xf>
    <xf numFmtId="3" fontId="5" fillId="2" borderId="0" xfId="0" applyNumberFormat="1" applyFont="1" applyFill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22" fillId="2" borderId="0" xfId="0" applyFont="1" applyFill="1" applyAlignment="1" applyProtection="1">
      <alignment vertical="center"/>
      <protection locked="0"/>
    </xf>
    <xf numFmtId="3" fontId="6" fillId="2" borderId="0" xfId="0" applyNumberFormat="1" applyFont="1" applyFill="1" applyAlignment="1" applyProtection="1">
      <alignment horizontal="left"/>
      <protection locked="0"/>
    </xf>
    <xf numFmtId="3" fontId="11" fillId="2" borderId="0" xfId="0" applyNumberFormat="1" applyFont="1" applyFill="1" applyAlignment="1" applyProtection="1">
      <alignment horizontal="left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24" fillId="2" borderId="0" xfId="0" applyFont="1" applyFill="1" applyAlignment="1" applyProtection="1">
      <alignment horizontal="left"/>
      <protection locked="0"/>
    </xf>
    <xf numFmtId="0" fontId="13" fillId="2" borderId="0" xfId="0" applyFont="1" applyFill="1" applyAlignment="1" applyProtection="1">
      <alignment horizontal="left"/>
      <protection locked="0"/>
    </xf>
    <xf numFmtId="3" fontId="13" fillId="2" borderId="0" xfId="0" applyNumberFormat="1" applyFont="1" applyFill="1" applyAlignment="1" applyProtection="1">
      <alignment horizontal="left"/>
      <protection locked="0"/>
    </xf>
    <xf numFmtId="0" fontId="16" fillId="2" borderId="0" xfId="0" applyFont="1" applyFill="1" applyAlignment="1" applyProtection="1">
      <alignment horizontal="left"/>
      <protection locked="0"/>
    </xf>
    <xf numFmtId="0" fontId="18" fillId="2" borderId="0" xfId="0" applyFont="1" applyFill="1" applyAlignment="1" applyProtection="1">
      <alignment horizontal="left"/>
      <protection locked="0"/>
    </xf>
    <xf numFmtId="1" fontId="20" fillId="2" borderId="0" xfId="0" applyNumberFormat="1" applyFont="1" applyFill="1" applyAlignment="1" applyProtection="1">
      <alignment horizontal="left"/>
      <protection locked="0"/>
    </xf>
    <xf numFmtId="0" fontId="20" fillId="2" borderId="0" xfId="0" applyFont="1" applyFill="1" applyAlignment="1" applyProtection="1">
      <alignment horizontal="left"/>
      <protection locked="0"/>
    </xf>
    <xf numFmtId="0" fontId="10" fillId="0" borderId="0" xfId="0" applyFont="1" applyProtection="1">
      <protection locked="0"/>
    </xf>
    <xf numFmtId="0" fontId="27" fillId="0" borderId="0" xfId="0" applyFont="1" applyProtection="1">
      <protection locked="0"/>
    </xf>
    <xf numFmtId="3" fontId="10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23" fillId="0" borderId="0" xfId="0" applyFont="1" applyProtection="1">
      <protection locked="0"/>
    </xf>
    <xf numFmtId="3" fontId="6" fillId="0" borderId="0" xfId="0" applyNumberFormat="1" applyFont="1" applyAlignment="1" applyProtection="1">
      <alignment horizontal="left"/>
      <protection locked="0"/>
    </xf>
    <xf numFmtId="49" fontId="13" fillId="2" borderId="0" xfId="0" applyNumberFormat="1" applyFont="1" applyFill="1" applyProtection="1">
      <protection locked="0"/>
    </xf>
    <xf numFmtId="3" fontId="13" fillId="2" borderId="0" xfId="0" applyNumberFormat="1" applyFont="1" applyFill="1" applyProtection="1">
      <protection locked="0"/>
    </xf>
    <xf numFmtId="0" fontId="13" fillId="2" borderId="0" xfId="0" applyFont="1" applyFill="1" applyProtection="1">
      <protection locked="0"/>
    </xf>
    <xf numFmtId="0" fontId="16" fillId="2" borderId="0" xfId="0" applyFont="1" applyFill="1" applyProtection="1">
      <protection locked="0"/>
    </xf>
    <xf numFmtId="49" fontId="18" fillId="2" borderId="0" xfId="0" applyNumberFormat="1" applyFont="1" applyFill="1" applyProtection="1">
      <protection locked="0"/>
    </xf>
    <xf numFmtId="0" fontId="18" fillId="2" borderId="1" xfId="0" applyFont="1" applyFill="1" applyBorder="1" applyAlignment="1" applyProtection="1">
      <alignment horizontal="left"/>
      <protection locked="0"/>
    </xf>
    <xf numFmtId="0" fontId="20" fillId="2" borderId="0" xfId="0" applyFont="1" applyFill="1" applyProtection="1">
      <protection locked="0"/>
    </xf>
    <xf numFmtId="1" fontId="7" fillId="2" borderId="0" xfId="0" applyNumberFormat="1" applyFont="1" applyFill="1" applyAlignment="1" applyProtection="1">
      <alignment horizontal="left"/>
      <protection locked="0"/>
    </xf>
    <xf numFmtId="0" fontId="16" fillId="0" borderId="0" xfId="0" applyFont="1" applyProtection="1">
      <protection locked="0"/>
    </xf>
    <xf numFmtId="3" fontId="3" fillId="0" borderId="0" xfId="0" applyNumberFormat="1" applyFont="1" applyProtection="1">
      <protection locked="0"/>
    </xf>
    <xf numFmtId="3" fontId="3" fillId="0" borderId="0" xfId="0" applyNumberFormat="1" applyFont="1" applyAlignment="1" applyProtection="1">
      <alignment horizontal="left"/>
      <protection locked="0"/>
    </xf>
    <xf numFmtId="0" fontId="17" fillId="0" borderId="0" xfId="0" applyFont="1" applyProtection="1">
      <protection hidden="1"/>
    </xf>
    <xf numFmtId="0" fontId="0" fillId="0" borderId="0" xfId="0" applyProtection="1">
      <protection hidden="1"/>
    </xf>
    <xf numFmtId="0" fontId="0" fillId="6" borderId="0" xfId="0" applyFill="1" applyProtection="1">
      <protection hidden="1"/>
    </xf>
    <xf numFmtId="0" fontId="0" fillId="7" borderId="0" xfId="0" applyFill="1" applyProtection="1">
      <protection hidden="1"/>
    </xf>
    <xf numFmtId="166" fontId="0" fillId="0" borderId="0" xfId="0" applyNumberFormat="1" applyProtection="1">
      <protection hidden="1"/>
    </xf>
    <xf numFmtId="0" fontId="0" fillId="0" borderId="2" xfId="0" applyBorder="1" applyProtection="1">
      <protection hidden="1"/>
    </xf>
    <xf numFmtId="44" fontId="0" fillId="0" borderId="0" xfId="2" applyFont="1" applyProtection="1">
      <protection hidden="1"/>
    </xf>
    <xf numFmtId="164" fontId="3" fillId="2" borderId="0" xfId="0" applyNumberFormat="1" applyFont="1" applyFill="1" applyAlignment="1" applyProtection="1">
      <alignment horizontal="left" vertical="center"/>
      <protection locked="0"/>
    </xf>
    <xf numFmtId="0" fontId="0" fillId="8" borderId="0" xfId="0" applyFill="1" applyProtection="1">
      <protection hidden="1"/>
    </xf>
    <xf numFmtId="0" fontId="0" fillId="9" borderId="3" xfId="0" applyFill="1" applyBorder="1" applyProtection="1">
      <protection hidden="1"/>
    </xf>
    <xf numFmtId="165" fontId="0" fillId="9" borderId="4" xfId="0" applyNumberFormat="1" applyFill="1" applyBorder="1" applyProtection="1">
      <protection hidden="1"/>
    </xf>
    <xf numFmtId="9" fontId="0" fillId="9" borderId="4" xfId="0" applyNumberFormat="1" applyFill="1" applyBorder="1" applyProtection="1">
      <protection hidden="1"/>
    </xf>
    <xf numFmtId="166" fontId="0" fillId="8" borderId="0" xfId="0" applyNumberFormat="1" applyFill="1" applyProtection="1">
      <protection hidden="1"/>
    </xf>
    <xf numFmtId="3" fontId="18" fillId="2" borderId="6" xfId="0" applyNumberFormat="1" applyFont="1" applyFill="1" applyBorder="1" applyProtection="1">
      <protection locked="0"/>
    </xf>
    <xf numFmtId="0" fontId="3" fillId="2" borderId="8" xfId="0" applyFont="1" applyFill="1" applyBorder="1" applyProtection="1">
      <protection locked="0"/>
    </xf>
    <xf numFmtId="3" fontId="18" fillId="2" borderId="0" xfId="0" applyNumberFormat="1" applyFont="1" applyFill="1" applyProtection="1">
      <protection locked="0"/>
    </xf>
    <xf numFmtId="0" fontId="6" fillId="2" borderId="0" xfId="0" applyFont="1" applyFill="1" applyProtection="1">
      <protection locked="0"/>
    </xf>
    <xf numFmtId="0" fontId="23" fillId="2" borderId="0" xfId="0" applyFont="1" applyFill="1" applyProtection="1">
      <protection locked="0"/>
    </xf>
    <xf numFmtId="0" fontId="3" fillId="2" borderId="8" xfId="0" applyFont="1" applyFill="1" applyBorder="1" applyAlignment="1" applyProtection="1">
      <alignment horizontal="left"/>
      <protection locked="0"/>
    </xf>
    <xf numFmtId="3" fontId="19" fillId="2" borderId="0" xfId="0" applyNumberFormat="1" applyFont="1" applyFill="1" applyProtection="1">
      <protection locked="0"/>
    </xf>
    <xf numFmtId="3" fontId="19" fillId="2" borderId="11" xfId="0" applyNumberFormat="1" applyFont="1" applyFill="1" applyBorder="1" applyProtection="1">
      <protection locked="0"/>
    </xf>
    <xf numFmtId="0" fontId="6" fillId="2" borderId="11" xfId="0" applyFont="1" applyFill="1" applyBorder="1" applyProtection="1">
      <protection locked="0"/>
    </xf>
    <xf numFmtId="0" fontId="23" fillId="2" borderId="11" xfId="0" applyFont="1" applyFill="1" applyBorder="1" applyProtection="1">
      <protection locked="0"/>
    </xf>
    <xf numFmtId="3" fontId="6" fillId="2" borderId="11" xfId="0" applyNumberFormat="1" applyFont="1" applyFill="1" applyBorder="1" applyAlignment="1" applyProtection="1">
      <alignment horizontal="left"/>
      <protection locked="0"/>
    </xf>
    <xf numFmtId="3" fontId="12" fillId="5" borderId="0" xfId="0" applyNumberFormat="1" applyFont="1" applyFill="1" applyAlignment="1" applyProtection="1">
      <alignment horizontal="right" vertical="center"/>
      <protection locked="0"/>
    </xf>
    <xf numFmtId="3" fontId="0" fillId="0" borderId="0" xfId="0" applyNumberFormat="1" applyProtection="1">
      <protection hidden="1"/>
    </xf>
    <xf numFmtId="3" fontId="0" fillId="8" borderId="0" xfId="0" applyNumberFormat="1" applyFill="1" applyProtection="1">
      <protection hidden="1"/>
    </xf>
    <xf numFmtId="3" fontId="7" fillId="2" borderId="0" xfId="0" applyNumberFormat="1" applyFont="1" applyFill="1" applyAlignment="1" applyProtection="1">
      <alignment horizontal="left"/>
      <protection locked="0"/>
    </xf>
    <xf numFmtId="49" fontId="30" fillId="2" borderId="0" xfId="0" applyNumberFormat="1" applyFont="1" applyFill="1" applyProtection="1">
      <protection locked="0"/>
    </xf>
    <xf numFmtId="49" fontId="3" fillId="2" borderId="0" xfId="0" applyNumberFormat="1" applyFont="1" applyFill="1" applyProtection="1">
      <protection locked="0"/>
    </xf>
    <xf numFmtId="49" fontId="16" fillId="2" borderId="0" xfId="0" applyNumberFormat="1" applyFont="1" applyFill="1" applyProtection="1">
      <protection locked="0"/>
    </xf>
    <xf numFmtId="49" fontId="8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8" fillId="2" borderId="0" xfId="0" applyFont="1" applyFill="1" applyProtection="1">
      <protection locked="0"/>
    </xf>
    <xf numFmtId="49" fontId="7" fillId="2" borderId="0" xfId="0" applyNumberFormat="1" applyFont="1" applyFill="1" applyProtection="1">
      <protection locked="0"/>
    </xf>
    <xf numFmtId="0" fontId="7" fillId="2" borderId="1" xfId="0" applyFont="1" applyFill="1" applyBorder="1" applyAlignment="1" applyProtection="1">
      <alignment horizontal="left"/>
      <protection locked="0"/>
    </xf>
    <xf numFmtId="3" fontId="7" fillId="2" borderId="0" xfId="0" applyNumberFormat="1" applyFont="1" applyFill="1" applyProtection="1"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31" fillId="2" borderId="0" xfId="0" applyFont="1" applyFill="1" applyAlignment="1" applyProtection="1">
      <alignment horizontal="left"/>
      <protection locked="0"/>
    </xf>
    <xf numFmtId="0" fontId="8" fillId="2" borderId="0" xfId="0" applyFont="1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/>
      <protection locked="0"/>
    </xf>
    <xf numFmtId="3" fontId="7" fillId="2" borderId="0" xfId="1" applyNumberFormat="1" applyFont="1" applyFill="1" applyBorder="1" applyAlignment="1" applyProtection="1">
      <alignment horizontal="left"/>
      <protection locked="0"/>
    </xf>
    <xf numFmtId="3" fontId="12" fillId="5" borderId="0" xfId="2" applyNumberFormat="1" applyFont="1" applyFill="1" applyAlignment="1" applyProtection="1">
      <alignment horizontal="right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 indent="1"/>
      <protection locked="0"/>
    </xf>
    <xf numFmtId="0" fontId="3" fillId="2" borderId="5" xfId="0" applyFont="1" applyFill="1" applyBorder="1" applyAlignment="1" applyProtection="1">
      <alignment horizontal="left"/>
      <protection locked="0"/>
    </xf>
    <xf numFmtId="0" fontId="3" fillId="2" borderId="6" xfId="0" applyFont="1" applyFill="1" applyBorder="1" applyAlignment="1" applyProtection="1">
      <alignment horizontal="left"/>
      <protection locked="0"/>
    </xf>
    <xf numFmtId="0" fontId="7" fillId="2" borderId="6" xfId="0" applyFont="1" applyFill="1" applyBorder="1" applyProtection="1">
      <protection locked="0"/>
    </xf>
    <xf numFmtId="0" fontId="7" fillId="2" borderId="6" xfId="0" applyFont="1" applyFill="1" applyBorder="1" applyAlignment="1" applyProtection="1">
      <alignment vertical="center"/>
      <protection locked="0"/>
    </xf>
    <xf numFmtId="3" fontId="3" fillId="2" borderId="6" xfId="0" applyNumberFormat="1" applyFont="1" applyFill="1" applyBorder="1" applyAlignment="1" applyProtection="1">
      <alignment horizontal="left"/>
      <protection locked="0"/>
    </xf>
    <xf numFmtId="0" fontId="3" fillId="2" borderId="6" xfId="0" applyFont="1" applyFill="1" applyBorder="1" applyProtection="1">
      <protection locked="0"/>
    </xf>
    <xf numFmtId="0" fontId="8" fillId="2" borderId="7" xfId="0" applyFont="1" applyFill="1" applyBorder="1" applyProtection="1">
      <protection locked="0"/>
    </xf>
    <xf numFmtId="0" fontId="8" fillId="2" borderId="9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horizontal="left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  <xf numFmtId="0" fontId="8" fillId="2" borderId="12" xfId="0" applyFont="1" applyFill="1" applyBorder="1" applyProtection="1">
      <protection locked="0"/>
    </xf>
    <xf numFmtId="0" fontId="3" fillId="2" borderId="0" xfId="0" applyFont="1" applyFill="1"/>
    <xf numFmtId="3" fontId="12" fillId="4" borderId="0" xfId="0" applyNumberFormat="1" applyFont="1" applyFill="1" applyAlignment="1" applyProtection="1">
      <alignment horizontal="right" vertical="center"/>
      <protection locked="0"/>
    </xf>
    <xf numFmtId="0" fontId="0" fillId="7" borderId="2" xfId="0" applyFill="1" applyBorder="1" applyProtection="1">
      <protection hidden="1"/>
    </xf>
    <xf numFmtId="9" fontId="0" fillId="9" borderId="13" xfId="0" applyNumberFormat="1" applyFill="1" applyBorder="1" applyProtection="1">
      <protection hidden="1"/>
    </xf>
    <xf numFmtId="166" fontId="0" fillId="0" borderId="2" xfId="0" applyNumberFormat="1" applyBorder="1" applyProtection="1">
      <protection hidden="1"/>
    </xf>
    <xf numFmtId="0" fontId="17" fillId="6" borderId="0" xfId="0" applyFont="1" applyFill="1" applyProtection="1">
      <protection hidden="1"/>
    </xf>
    <xf numFmtId="0" fontId="0" fillId="9" borderId="4" xfId="0" applyFill="1" applyBorder="1" applyProtection="1">
      <protection hidden="1"/>
    </xf>
    <xf numFmtId="0" fontId="40" fillId="2" borderId="0" xfId="0" applyFont="1" applyFill="1" applyProtection="1">
      <protection locked="0"/>
    </xf>
    <xf numFmtId="0" fontId="41" fillId="2" borderId="0" xfId="0" applyFont="1" applyFill="1" applyProtection="1">
      <protection locked="0"/>
    </xf>
    <xf numFmtId="0" fontId="35" fillId="3" borderId="0" xfId="0" applyFont="1" applyFill="1" applyAlignment="1">
      <alignment vertical="center"/>
    </xf>
    <xf numFmtId="0" fontId="32" fillId="3" borderId="0" xfId="0" applyFont="1" applyFill="1" applyAlignment="1">
      <alignment vertical="center"/>
    </xf>
    <xf numFmtId="0" fontId="28" fillId="3" borderId="0" xfId="0" applyFont="1" applyFill="1" applyAlignment="1">
      <alignment vertical="center"/>
    </xf>
    <xf numFmtId="3" fontId="32" fillId="3" borderId="0" xfId="0" applyNumberFormat="1" applyFont="1" applyFill="1" applyAlignment="1">
      <alignment vertical="center"/>
    </xf>
    <xf numFmtId="0" fontId="33" fillId="3" borderId="0" xfId="0" applyFont="1" applyFill="1" applyAlignment="1">
      <alignment vertical="center"/>
    </xf>
    <xf numFmtId="3" fontId="32" fillId="3" borderId="0" xfId="0" applyNumberFormat="1" applyFont="1" applyFill="1" applyAlignment="1">
      <alignment horizontal="left" vertical="center"/>
    </xf>
    <xf numFmtId="0" fontId="34" fillId="3" borderId="0" xfId="0" applyFont="1" applyFill="1" applyAlignment="1">
      <alignment vertical="center"/>
    </xf>
    <xf numFmtId="0" fontId="35" fillId="0" borderId="0" xfId="0" applyFont="1" applyAlignment="1">
      <alignment vertical="center"/>
    </xf>
    <xf numFmtId="0" fontId="12" fillId="5" borderId="0" xfId="0" applyFont="1" applyFill="1"/>
    <xf numFmtId="0" fontId="29" fillId="5" borderId="0" xfId="0" applyFont="1" applyFill="1"/>
    <xf numFmtId="0" fontId="12" fillId="0" borderId="0" xfId="0" applyFont="1"/>
    <xf numFmtId="0" fontId="12" fillId="5" borderId="0" xfId="0" applyFont="1" applyFill="1" applyAlignment="1">
      <alignment horizontal="left"/>
    </xf>
    <xf numFmtId="3" fontId="12" fillId="5" borderId="0" xfId="0" applyNumberFormat="1" applyFont="1" applyFill="1"/>
    <xf numFmtId="0" fontId="25" fillId="5" borderId="0" xfId="0" applyFont="1" applyFill="1"/>
    <xf numFmtId="0" fontId="28" fillId="0" borderId="0" xfId="0" applyFont="1"/>
    <xf numFmtId="0" fontId="28" fillId="4" borderId="0" xfId="0" applyFont="1" applyFill="1"/>
    <xf numFmtId="3" fontId="28" fillId="4" borderId="0" xfId="0" applyNumberFormat="1" applyFont="1" applyFill="1"/>
    <xf numFmtId="0" fontId="38" fillId="4" borderId="0" xfId="0" applyFont="1" applyFill="1"/>
    <xf numFmtId="3" fontId="28" fillId="4" borderId="0" xfId="0" applyNumberFormat="1" applyFont="1" applyFill="1" applyAlignment="1">
      <alignment horizontal="left"/>
    </xf>
    <xf numFmtId="0" fontId="28" fillId="4" borderId="0" xfId="0" applyFont="1" applyFill="1" applyAlignment="1">
      <alignment horizontal="left"/>
    </xf>
    <xf numFmtId="0" fontId="39" fillId="4" borderId="0" xfId="0" applyFont="1" applyFill="1"/>
    <xf numFmtId="0" fontId="12" fillId="5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9" fillId="5" borderId="0" xfId="0" applyFont="1" applyFill="1" applyAlignment="1">
      <alignment horizontal="left" vertical="center"/>
    </xf>
    <xf numFmtId="3" fontId="12" fillId="5" borderId="0" xfId="0" applyNumberFormat="1" applyFont="1" applyFill="1" applyAlignment="1">
      <alignment horizontal="left" vertical="center"/>
    </xf>
    <xf numFmtId="0" fontId="12" fillId="4" borderId="0" xfId="0" applyFont="1" applyFill="1" applyAlignment="1">
      <alignment vertical="center"/>
    </xf>
    <xf numFmtId="0" fontId="29" fillId="4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49" fontId="12" fillId="4" borderId="0" xfId="0" applyNumberFormat="1" applyFont="1" applyFill="1" applyAlignment="1">
      <alignment vertical="center"/>
    </xf>
    <xf numFmtId="3" fontId="12" fillId="4" borderId="0" xfId="0" applyNumberFormat="1" applyFont="1" applyFill="1" applyAlignment="1">
      <alignment vertical="center"/>
    </xf>
    <xf numFmtId="49" fontId="15" fillId="2" borderId="0" xfId="0" applyNumberFormat="1" applyFont="1" applyFill="1"/>
    <xf numFmtId="49" fontId="13" fillId="2" borderId="0" xfId="0" applyNumberFormat="1" applyFont="1" applyFill="1"/>
    <xf numFmtId="166" fontId="14" fillId="2" borderId="0" xfId="0" applyNumberFormat="1" applyFont="1" applyFill="1" applyAlignment="1">
      <alignment horizontal="right"/>
    </xf>
    <xf numFmtId="0" fontId="14" fillId="2" borderId="0" xfId="0" applyFont="1" applyFill="1"/>
    <xf numFmtId="0" fontId="26" fillId="2" borderId="0" xfId="0" applyFont="1" applyFill="1"/>
    <xf numFmtId="3" fontId="3" fillId="2" borderId="0" xfId="0" applyNumberFormat="1" applyFont="1" applyFill="1" applyAlignment="1">
      <alignment horizontal="left"/>
    </xf>
    <xf numFmtId="0" fontId="8" fillId="2" borderId="0" xfId="0" applyFont="1" applyFill="1"/>
    <xf numFmtId="0" fontId="3" fillId="0" borderId="0" xfId="0" applyFont="1"/>
    <xf numFmtId="0" fontId="32" fillId="3" borderId="0" xfId="0" applyFont="1" applyFill="1" applyAlignment="1">
      <alignment horizontal="left" vertical="center"/>
    </xf>
    <xf numFmtId="0" fontId="28" fillId="3" borderId="0" xfId="0" applyFont="1" applyFill="1" applyAlignment="1">
      <alignment horizontal="left" vertical="center"/>
    </xf>
    <xf numFmtId="3" fontId="36" fillId="3" borderId="0" xfId="0" applyNumberFormat="1" applyFont="1" applyFill="1" applyAlignment="1">
      <alignment horizontal="left" vertical="center"/>
    </xf>
    <xf numFmtId="0" fontId="36" fillId="3" borderId="0" xfId="0" applyFont="1" applyFill="1" applyAlignment="1">
      <alignment horizontal="left" vertical="center"/>
    </xf>
    <xf numFmtId="0" fontId="37" fillId="3" borderId="0" xfId="0" applyFont="1" applyFill="1" applyAlignment="1">
      <alignment horizontal="left" vertical="center"/>
    </xf>
    <xf numFmtId="0" fontId="34" fillId="3" borderId="0" xfId="0" applyFont="1" applyFill="1" applyAlignment="1">
      <alignment horizontal="left" vertical="center"/>
    </xf>
    <xf numFmtId="0" fontId="38" fillId="4" borderId="0" xfId="0" applyFont="1" applyFill="1" applyAlignment="1">
      <alignment horizontal="left"/>
    </xf>
    <xf numFmtId="0" fontId="39" fillId="4" borderId="0" xfId="0" applyFont="1" applyFill="1" applyAlignment="1">
      <alignment horizontal="left"/>
    </xf>
    <xf numFmtId="0" fontId="25" fillId="5" borderId="0" xfId="0" applyFont="1" applyFill="1" applyAlignment="1">
      <alignment horizontal="left" vertical="center"/>
    </xf>
    <xf numFmtId="166" fontId="12" fillId="5" borderId="0" xfId="0" applyNumberFormat="1" applyFont="1" applyFill="1" applyAlignment="1">
      <alignment horizontal="left"/>
    </xf>
    <xf numFmtId="0" fontId="12" fillId="4" borderId="0" xfId="0" applyFont="1" applyFill="1" applyAlignment="1">
      <alignment horizontal="left" vertical="center"/>
    </xf>
    <xf numFmtId="0" fontId="29" fillId="4" borderId="0" xfId="0" applyFont="1" applyFill="1" applyAlignment="1">
      <alignment horizontal="left" vertical="center"/>
    </xf>
    <xf numFmtId="3" fontId="12" fillId="4" borderId="0" xfId="0" applyNumberFormat="1" applyFont="1" applyFill="1" applyAlignment="1">
      <alignment horizontal="left" vertical="center"/>
    </xf>
    <xf numFmtId="0" fontId="28" fillId="4" borderId="0" xfId="3" applyFont="1" applyFill="1" applyAlignment="1">
      <alignment horizontal="left"/>
    </xf>
    <xf numFmtId="0" fontId="42" fillId="2" borderId="0" xfId="3" applyFill="1" applyProtection="1">
      <protection locked="0"/>
    </xf>
    <xf numFmtId="0" fontId="28" fillId="2" borderId="0" xfId="3" applyFont="1" applyFill="1" applyProtection="1">
      <protection locked="0"/>
    </xf>
    <xf numFmtId="14" fontId="0" fillId="0" borderId="0" xfId="0" applyNumberFormat="1" applyProtection="1">
      <protection hidden="1"/>
    </xf>
    <xf numFmtId="0" fontId="7" fillId="2" borderId="11" xfId="0" applyFont="1" applyFill="1" applyBorder="1" applyProtection="1">
      <protection locked="0"/>
    </xf>
    <xf numFmtId="0" fontId="43" fillId="2" borderId="0" xfId="3" applyFont="1" applyFill="1" applyAlignment="1" applyProtection="1">
      <alignment horizontal="left"/>
      <protection locked="0"/>
    </xf>
    <xf numFmtId="0" fontId="13" fillId="5" borderId="0" xfId="0" applyFont="1" applyFill="1" applyAlignment="1">
      <alignment horizontal="left"/>
    </xf>
    <xf numFmtId="0" fontId="3" fillId="5" borderId="0" xfId="0" applyFont="1" applyFill="1" applyAlignment="1" applyProtection="1">
      <alignment horizontal="left"/>
      <protection locked="0"/>
    </xf>
    <xf numFmtId="0" fontId="3" fillId="5" borderId="0" xfId="0" applyFont="1" applyFill="1" applyProtection="1">
      <protection locked="0"/>
    </xf>
    <xf numFmtId="0" fontId="7" fillId="5" borderId="0" xfId="0" applyFont="1" applyFill="1" applyProtection="1">
      <protection locked="0"/>
    </xf>
    <xf numFmtId="3" fontId="3" fillId="5" borderId="0" xfId="0" applyNumberFormat="1" applyFont="1" applyFill="1" applyAlignment="1" applyProtection="1">
      <alignment horizontal="left"/>
      <protection locked="0"/>
    </xf>
    <xf numFmtId="0" fontId="8" fillId="5" borderId="0" xfId="0" applyFont="1" applyFill="1" applyProtection="1">
      <protection locked="0"/>
    </xf>
    <xf numFmtId="3" fontId="13" fillId="5" borderId="0" xfId="0" applyNumberFormat="1" applyFont="1" applyFill="1" applyProtection="1">
      <protection locked="0"/>
    </xf>
  </cellXfs>
  <cellStyles count="4">
    <cellStyle name="Hyperlink" xfId="3" builtinId="8"/>
    <cellStyle name="Komma" xfId="1" builtinId="3"/>
    <cellStyle name="Standaard" xfId="0" builtinId="0"/>
    <cellStyle name="Valuta" xfId="2" builtinId="4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B0D4B4"/>
      <color rgb="FF002F87"/>
      <color rgb="FFF4C8CB"/>
      <color rgb="FFF8F9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166408</xdr:colOff>
      <xdr:row>1</xdr:row>
      <xdr:rowOff>338977</xdr:rowOff>
    </xdr:from>
    <xdr:to>
      <xdr:col>8</xdr:col>
      <xdr:colOff>121585</xdr:colOff>
      <xdr:row>8</xdr:row>
      <xdr:rowOff>166405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A14DD9FD-7DF2-4072-9709-F56E52DFCB86}"/>
            </a:ext>
            <a:ext uri="{147F2762-F138-4A5C-976F-8EAC2B608ADB}">
              <a16:predDERef xmlns:a16="http://schemas.microsoft.com/office/drawing/2014/main" pred="{1E65A9A0-5A22-42C9-A5B2-8CE2129C1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91526" y="529477"/>
          <a:ext cx="2173941" cy="18332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airpracticecode.nl/themas/eerlijke-vergoedin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F7642-3E4B-4866-9A43-FDABC5530D9C}">
  <sheetPr>
    <pageSetUpPr fitToPage="1"/>
  </sheetPr>
  <dimension ref="A1:L144"/>
  <sheetViews>
    <sheetView showGridLines="0" tabSelected="1" zoomScale="85" zoomScaleNormal="85" workbookViewId="0">
      <selection activeCell="B12" sqref="B12"/>
    </sheetView>
  </sheetViews>
  <sheetFormatPr defaultColWidth="9.140625" defaultRowHeight="15" customHeight="1" x14ac:dyDescent="0.25"/>
  <cols>
    <col min="1" max="1" width="3.5703125" style="5" customWidth="1"/>
    <col min="2" max="2" width="80.28515625" style="5" customWidth="1"/>
    <col min="3" max="3" width="4.7109375" style="5" customWidth="1"/>
    <col min="4" max="4" width="18.28515625" style="39" customWidth="1"/>
    <col min="5" max="5" width="16.42578125" style="5" customWidth="1"/>
    <col min="6" max="7" width="14.28515625" style="5" customWidth="1"/>
    <col min="8" max="8" width="4.7109375" style="79" customWidth="1"/>
    <col min="9" max="9" width="20.5703125" style="40" customWidth="1"/>
    <col min="10" max="10" width="76.7109375" style="5" customWidth="1"/>
    <col min="11" max="11" width="48" style="80" customWidth="1"/>
    <col min="12" max="12" width="35.5703125" style="5" customWidth="1"/>
    <col min="13" max="16384" width="9.140625" style="5"/>
  </cols>
  <sheetData>
    <row r="1" spans="1:11" ht="15" customHeight="1" x14ac:dyDescent="0.7">
      <c r="A1" s="5" t="s">
        <v>128</v>
      </c>
      <c r="B1" s="1"/>
      <c r="C1" s="1"/>
      <c r="D1" s="2"/>
      <c r="E1" s="3"/>
      <c r="F1" s="3"/>
      <c r="G1" s="3"/>
      <c r="H1" s="73"/>
      <c r="I1" s="4"/>
      <c r="J1" s="3"/>
      <c r="K1" s="74"/>
    </row>
    <row r="2" spans="1:11" ht="46.5" x14ac:dyDescent="0.7">
      <c r="B2" s="107" t="s">
        <v>0</v>
      </c>
      <c r="C2" s="1"/>
      <c r="D2" s="6"/>
      <c r="E2" s="1"/>
      <c r="F2" s="3"/>
      <c r="G2" s="3"/>
      <c r="H2" s="73"/>
      <c r="I2" s="4"/>
      <c r="J2" s="3"/>
      <c r="K2" s="74"/>
    </row>
    <row r="3" spans="1:11" ht="21" x14ac:dyDescent="0.35">
      <c r="B3" s="106" t="s">
        <v>1</v>
      </c>
      <c r="C3" s="7"/>
      <c r="D3" s="8"/>
      <c r="E3" s="9"/>
      <c r="F3" s="3"/>
      <c r="G3" s="3"/>
      <c r="H3" s="73"/>
      <c r="I3" s="4"/>
      <c r="J3" s="3"/>
      <c r="K3" s="74"/>
    </row>
    <row r="4" spans="1:11" ht="21" x14ac:dyDescent="0.35">
      <c r="B4" s="160"/>
      <c r="C4" s="7"/>
      <c r="D4" s="8"/>
      <c r="E4" s="9"/>
      <c r="F4" s="3"/>
      <c r="G4" s="3"/>
      <c r="H4" s="73"/>
      <c r="I4" s="4"/>
      <c r="J4" s="3"/>
      <c r="K4" s="74"/>
    </row>
    <row r="5" spans="1:11" ht="19.5" x14ac:dyDescent="0.3">
      <c r="B5" s="161" t="str">
        <f>HYPERLINK(Voorwaarden!C4,Voorwaarden!$C$2)</f>
        <v>Cultuureducatie voor het Caribisch deel van het Koninkrijk 2025-2028 - Aruba, Curaçao, en Sint Maarten</v>
      </c>
      <c r="C5" s="10"/>
      <c r="D5" s="2"/>
      <c r="E5" s="3"/>
      <c r="F5" s="3"/>
      <c r="G5" s="3"/>
      <c r="H5" s="73"/>
      <c r="I5" s="4"/>
      <c r="J5" s="3"/>
      <c r="K5" s="74"/>
    </row>
    <row r="6" spans="1:11" ht="19.5" x14ac:dyDescent="0.3">
      <c r="B6" s="10" t="str">
        <f>Voorwaarden!$C$3</f>
        <v>Projecten</v>
      </c>
      <c r="C6" s="10"/>
      <c r="D6" s="2"/>
      <c r="E6" s="3"/>
      <c r="F6" s="3"/>
      <c r="G6" s="3"/>
      <c r="H6" s="73"/>
      <c r="I6" s="4"/>
      <c r="J6" s="3"/>
      <c r="K6" s="74"/>
    </row>
    <row r="7" spans="1:11" ht="15" customHeight="1" x14ac:dyDescent="0.25">
      <c r="B7" s="87"/>
      <c r="C7" s="87"/>
      <c r="D7" s="11"/>
      <c r="E7" s="12"/>
      <c r="F7" s="12"/>
      <c r="G7" s="12"/>
      <c r="H7" s="13"/>
      <c r="I7" s="14"/>
      <c r="J7" s="3"/>
      <c r="K7" s="74"/>
    </row>
    <row r="8" spans="1:11" ht="15" customHeight="1" x14ac:dyDescent="0.25">
      <c r="B8" s="86" t="s">
        <v>102</v>
      </c>
      <c r="C8" s="86"/>
      <c r="D8" s="11"/>
      <c r="E8" s="12"/>
      <c r="F8" s="12"/>
      <c r="G8" s="12"/>
      <c r="H8" s="13"/>
      <c r="I8" s="14"/>
      <c r="J8" s="3"/>
      <c r="K8" s="74"/>
    </row>
    <row r="9" spans="1:11" ht="15" customHeight="1" x14ac:dyDescent="0.25">
      <c r="B9" s="86" t="s">
        <v>99</v>
      </c>
      <c r="C9" s="86"/>
      <c r="D9" s="11"/>
      <c r="E9" s="12"/>
      <c r="F9" s="12"/>
      <c r="G9" s="12"/>
      <c r="H9" s="13"/>
      <c r="I9" s="14"/>
      <c r="J9" s="3"/>
      <c r="K9" s="74"/>
    </row>
    <row r="10" spans="1:11" ht="15" customHeight="1" x14ac:dyDescent="0.25">
      <c r="B10" s="86" t="s">
        <v>100</v>
      </c>
      <c r="C10" s="48"/>
      <c r="D10" s="11"/>
      <c r="E10" s="12"/>
      <c r="F10" s="12"/>
      <c r="G10" s="12"/>
      <c r="H10" s="13"/>
      <c r="I10" s="14"/>
      <c r="J10" s="3"/>
      <c r="K10" s="74"/>
    </row>
    <row r="11" spans="1:11" ht="15" customHeight="1" x14ac:dyDescent="0.25">
      <c r="B11" s="48"/>
      <c r="C11" s="48"/>
      <c r="D11" s="11"/>
      <c r="E11" s="12"/>
      <c r="F11" s="12"/>
      <c r="G11" s="12"/>
      <c r="H11" s="13"/>
      <c r="I11" s="14"/>
      <c r="J11" s="3"/>
      <c r="K11" s="74"/>
    </row>
    <row r="12" spans="1:11" ht="15" customHeight="1" x14ac:dyDescent="0.25">
      <c r="B12" s="99"/>
      <c r="C12" s="48"/>
      <c r="D12" s="11"/>
      <c r="E12" s="12"/>
      <c r="F12" s="12"/>
      <c r="G12" s="12"/>
      <c r="H12" s="13"/>
      <c r="I12" s="14"/>
      <c r="J12" s="3"/>
      <c r="K12" s="74"/>
    </row>
    <row r="13" spans="1:11" ht="15" customHeight="1" x14ac:dyDescent="0.25">
      <c r="B13" s="99"/>
      <c r="C13" s="86"/>
      <c r="D13" s="2"/>
      <c r="E13" s="3"/>
      <c r="F13" s="12"/>
      <c r="G13" s="3"/>
      <c r="H13" s="73"/>
      <c r="I13" s="4"/>
      <c r="J13" s="3"/>
      <c r="K13" s="74"/>
    </row>
    <row r="14" spans="1:11" ht="15" customHeight="1" x14ac:dyDescent="0.25">
      <c r="B14" s="99"/>
      <c r="C14" s="86"/>
      <c r="D14" s="2"/>
      <c r="E14" s="3"/>
      <c r="F14" s="12"/>
      <c r="G14" s="3"/>
      <c r="H14" s="73"/>
      <c r="I14" s="4"/>
      <c r="J14" s="3"/>
      <c r="K14" s="74"/>
    </row>
    <row r="15" spans="1:11" ht="15" customHeight="1" x14ac:dyDescent="0.25">
      <c r="B15" s="165" t="s">
        <v>126</v>
      </c>
      <c r="C15" s="166"/>
      <c r="D15" s="171" t="s">
        <v>127</v>
      </c>
      <c r="E15" s="167"/>
      <c r="F15" s="167"/>
      <c r="G15" s="167"/>
      <c r="H15" s="168"/>
      <c r="I15" s="169"/>
      <c r="J15" s="167"/>
      <c r="K15" s="170"/>
    </row>
    <row r="16" spans="1:11" ht="15" customHeight="1" x14ac:dyDescent="0.25">
      <c r="B16" s="88" t="s">
        <v>43</v>
      </c>
      <c r="C16" s="89"/>
      <c r="D16" s="54" t="s">
        <v>40</v>
      </c>
      <c r="E16" s="90"/>
      <c r="F16" s="91"/>
      <c r="G16" s="91"/>
      <c r="H16" s="91"/>
      <c r="I16" s="92"/>
      <c r="J16" s="93"/>
      <c r="K16" s="94"/>
    </row>
    <row r="17" spans="1:12" x14ac:dyDescent="0.25">
      <c r="B17" s="55" t="s">
        <v>65</v>
      </c>
      <c r="C17" s="3"/>
      <c r="D17" s="56" t="s">
        <v>67</v>
      </c>
      <c r="E17" s="73" t="s">
        <v>96</v>
      </c>
      <c r="F17" s="57"/>
      <c r="G17" s="57"/>
      <c r="H17" s="58"/>
      <c r="I17" s="14"/>
      <c r="J17" s="57"/>
      <c r="K17" s="95"/>
    </row>
    <row r="18" spans="1:12" x14ac:dyDescent="0.25">
      <c r="B18" s="55"/>
      <c r="C18" s="3"/>
      <c r="D18" s="56"/>
      <c r="E18" s="73" t="s">
        <v>97</v>
      </c>
      <c r="F18" s="57"/>
      <c r="G18" s="57"/>
      <c r="H18" s="58"/>
      <c r="I18" s="14"/>
      <c r="J18" s="57"/>
      <c r="K18" s="95"/>
    </row>
    <row r="19" spans="1:12" ht="15" customHeight="1" x14ac:dyDescent="0.25">
      <c r="B19" s="59" t="s">
        <v>37</v>
      </c>
      <c r="C19" s="83"/>
      <c r="D19" s="60" t="s">
        <v>44</v>
      </c>
      <c r="E19" s="73" t="s">
        <v>61</v>
      </c>
      <c r="F19" s="57"/>
      <c r="G19" s="57"/>
      <c r="H19" s="58"/>
      <c r="I19" s="14"/>
      <c r="J19" s="57"/>
      <c r="K19" s="95"/>
    </row>
    <row r="20" spans="1:12" ht="15" customHeight="1" x14ac:dyDescent="0.25">
      <c r="B20" s="96" t="str">
        <f>IF($D$19&lt;&gt;Voorwaarden!$C$22,"Op welke wisselkoers baseer je de bedragen in het aanvraagformulier?","")</f>
        <v/>
      </c>
      <c r="C20" s="97"/>
      <c r="D20" s="61"/>
      <c r="E20" s="163" t="str">
        <f>IF(D19=Voorwaarden!C22,"","Let op: in het aanvraagformulier reken je de bedragen om naar euro's, op basis van de dagkoers van het moment van indienen van je aanvraag.")</f>
        <v/>
      </c>
      <c r="F20" s="62"/>
      <c r="G20" s="62"/>
      <c r="H20" s="63"/>
      <c r="I20" s="64"/>
      <c r="J20" s="62"/>
      <c r="K20" s="98"/>
    </row>
    <row r="21" spans="1:12" ht="15" customHeight="1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 ht="15" customHeight="1" x14ac:dyDescent="0.25"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 s="115" customFormat="1" ht="24.95" customHeight="1" x14ac:dyDescent="0.25">
      <c r="A23" s="108"/>
      <c r="B23" s="109" t="s">
        <v>77</v>
      </c>
      <c r="C23" s="110"/>
      <c r="D23" s="111"/>
      <c r="E23" s="109"/>
      <c r="F23" s="109"/>
      <c r="G23" s="109"/>
      <c r="H23" s="112"/>
      <c r="I23" s="113"/>
      <c r="J23" s="109"/>
      <c r="K23" s="114"/>
      <c r="L23" s="108"/>
    </row>
    <row r="24" spans="1:12" ht="15" customHeight="1" x14ac:dyDescent="0.25">
      <c r="B24" s="30"/>
      <c r="C24" s="30"/>
      <c r="D24" s="31"/>
      <c r="E24" s="30"/>
      <c r="F24" s="30"/>
      <c r="G24" s="30"/>
      <c r="H24" s="71"/>
      <c r="I24" s="19"/>
      <c r="J24" s="3"/>
      <c r="K24" s="72"/>
    </row>
    <row r="25" spans="1:12" s="118" customFormat="1" ht="17.45" customHeight="1" x14ac:dyDescent="0.25">
      <c r="B25" s="119" t="s">
        <v>69</v>
      </c>
      <c r="C25" s="119"/>
      <c r="D25" s="120"/>
      <c r="E25" s="116"/>
      <c r="F25" s="116"/>
      <c r="G25" s="116"/>
      <c r="H25" s="121" t="str">
        <f>$D$19</f>
        <v>€</v>
      </c>
      <c r="I25" s="85">
        <v>0</v>
      </c>
      <c r="J25" s="116" t="str">
        <f>IFERROR(IF(OR(Voorwaarden!$E$5,Voorwaarden!$E$6),"Let op! Bij deze regeling is het alleen toegestaan bedragen tussen "&amp;Voorwaarden!$C$6&amp;" en "&amp;Voorwaarden!$C$5&amp;" aan te vragen.",""),"")</f>
        <v/>
      </c>
      <c r="K25" s="117"/>
    </row>
    <row r="26" spans="1:12" ht="15" customHeight="1" x14ac:dyDescent="0.25">
      <c r="B26" s="30"/>
      <c r="C26" s="30"/>
      <c r="D26" s="2"/>
      <c r="E26" s="3"/>
      <c r="F26" s="3"/>
      <c r="G26" s="3"/>
      <c r="H26" s="73"/>
      <c r="I26" s="4"/>
      <c r="J26" s="3"/>
      <c r="K26" s="74"/>
    </row>
    <row r="27" spans="1:12" s="122" customFormat="1" ht="17.45" customHeight="1" x14ac:dyDescent="0.3">
      <c r="B27" s="123" t="s">
        <v>101</v>
      </c>
      <c r="C27" s="123"/>
      <c r="D27" s="124"/>
      <c r="E27" s="123"/>
      <c r="F27" s="123"/>
      <c r="G27" s="123"/>
      <c r="H27" s="125"/>
      <c r="I27" s="126" t="s">
        <v>2</v>
      </c>
      <c r="J27" s="127" t="s">
        <v>3</v>
      </c>
      <c r="K27" s="128"/>
    </row>
    <row r="28" spans="1:12" ht="15" hidden="1" customHeight="1" x14ac:dyDescent="0.25">
      <c r="B28" s="34"/>
      <c r="C28" s="75"/>
      <c r="D28" s="2"/>
      <c r="E28" s="3"/>
      <c r="F28" s="3"/>
      <c r="G28" s="3"/>
      <c r="H28" s="73"/>
      <c r="I28" s="68"/>
      <c r="J28" s="21"/>
      <c r="K28" s="74"/>
    </row>
    <row r="29" spans="1:12" ht="15" customHeight="1" x14ac:dyDescent="0.25">
      <c r="B29" s="34"/>
      <c r="C29" s="75"/>
      <c r="D29" s="2"/>
      <c r="E29" s="3"/>
      <c r="F29" s="3"/>
      <c r="G29" s="3"/>
      <c r="H29" s="73"/>
      <c r="I29" s="68"/>
      <c r="J29" s="21"/>
      <c r="K29" s="74"/>
    </row>
    <row r="30" spans="1:12" ht="15" customHeight="1" x14ac:dyDescent="0.25">
      <c r="B30" s="30" t="s">
        <v>116</v>
      </c>
      <c r="C30" s="30"/>
      <c r="D30" s="31"/>
      <c r="E30" s="32"/>
      <c r="F30" s="32"/>
      <c r="G30" s="32"/>
      <c r="H30" s="33"/>
      <c r="I30" s="19"/>
      <c r="J30" s="3"/>
      <c r="K30" s="74"/>
    </row>
    <row r="31" spans="1:12" ht="15" customHeight="1" x14ac:dyDescent="0.25">
      <c r="B31" s="34" t="s">
        <v>20</v>
      </c>
      <c r="C31" s="75"/>
      <c r="D31" s="2"/>
      <c r="E31" s="3"/>
      <c r="F31" s="3"/>
      <c r="G31" s="3"/>
      <c r="H31" s="73" t="str">
        <f>$D$19</f>
        <v>€</v>
      </c>
      <c r="I31" s="68">
        <v>0</v>
      </c>
      <c r="J31" s="35" t="s">
        <v>21</v>
      </c>
      <c r="K31" s="74"/>
    </row>
    <row r="32" spans="1:12" ht="15" customHeight="1" x14ac:dyDescent="0.25">
      <c r="B32" s="34"/>
      <c r="C32" s="75"/>
      <c r="D32" s="2"/>
      <c r="E32" s="3"/>
      <c r="F32" s="3"/>
      <c r="G32" s="3"/>
      <c r="H32" s="73"/>
      <c r="I32" s="68"/>
      <c r="J32" s="21"/>
      <c r="K32" s="74"/>
    </row>
    <row r="33" spans="2:11" s="130" customFormat="1" ht="17.45" customHeight="1" x14ac:dyDescent="0.25">
      <c r="B33" s="129" t="s">
        <v>104</v>
      </c>
      <c r="C33" s="129"/>
      <c r="D33" s="129"/>
      <c r="E33" s="129"/>
      <c r="F33" s="129"/>
      <c r="G33" s="129"/>
      <c r="H33" s="129"/>
      <c r="I33" s="65">
        <f>SUM(I28:I32)</f>
        <v>0</v>
      </c>
      <c r="J33" s="129"/>
      <c r="K33" s="129"/>
    </row>
    <row r="34" spans="2:11" ht="15" hidden="1" customHeight="1" x14ac:dyDescent="0.25">
      <c r="B34" s="34"/>
      <c r="C34" s="75"/>
      <c r="D34" s="2"/>
      <c r="E34" s="3"/>
      <c r="F34" s="3"/>
      <c r="G34" s="3"/>
      <c r="H34" s="73"/>
      <c r="I34" s="68"/>
      <c r="J34" s="21"/>
      <c r="K34" s="74"/>
    </row>
    <row r="35" spans="2:11" ht="15" customHeight="1" x14ac:dyDescent="0.25">
      <c r="B35" s="75"/>
      <c r="C35" s="75"/>
      <c r="D35" s="2"/>
      <c r="E35" s="3"/>
      <c r="F35" s="3"/>
      <c r="G35" s="3"/>
      <c r="H35" s="73"/>
      <c r="I35" s="4"/>
      <c r="J35" s="3"/>
      <c r="K35" s="74"/>
    </row>
    <row r="36" spans="2:11" ht="15" customHeight="1" x14ac:dyDescent="0.25">
      <c r="B36" s="30" t="s">
        <v>117</v>
      </c>
      <c r="C36" s="30"/>
      <c r="D36" s="31"/>
      <c r="E36" s="32"/>
      <c r="F36" s="32"/>
      <c r="G36" s="32"/>
      <c r="H36" s="33"/>
      <c r="I36" s="19"/>
      <c r="J36" s="3"/>
      <c r="K36" s="74"/>
    </row>
    <row r="37" spans="2:11" ht="15" customHeight="1" x14ac:dyDescent="0.25">
      <c r="B37" s="34" t="s">
        <v>22</v>
      </c>
      <c r="C37" s="75"/>
      <c r="D37" s="2"/>
      <c r="E37" s="3"/>
      <c r="F37" s="3"/>
      <c r="G37" s="3"/>
      <c r="H37" s="73" t="str">
        <f>$D$19</f>
        <v>€</v>
      </c>
      <c r="I37" s="68">
        <v>0</v>
      </c>
      <c r="J37" s="35" t="s">
        <v>21</v>
      </c>
      <c r="K37" s="74"/>
    </row>
    <row r="38" spans="2:11" ht="15" customHeight="1" x14ac:dyDescent="0.25">
      <c r="B38" s="34" t="s">
        <v>22</v>
      </c>
      <c r="C38" s="75"/>
      <c r="D38" s="2"/>
      <c r="E38" s="3"/>
      <c r="F38" s="3"/>
      <c r="G38" s="3"/>
      <c r="H38" s="73" t="str">
        <f>$D$19</f>
        <v>€</v>
      </c>
      <c r="I38" s="68">
        <v>0</v>
      </c>
      <c r="J38" s="35" t="s">
        <v>21</v>
      </c>
      <c r="K38" s="74"/>
    </row>
    <row r="39" spans="2:11" ht="15" customHeight="1" x14ac:dyDescent="0.25">
      <c r="B39" s="34"/>
      <c r="C39" s="75"/>
      <c r="D39" s="2"/>
      <c r="E39" s="3"/>
      <c r="F39" s="3"/>
      <c r="G39" s="3"/>
      <c r="H39" s="73"/>
      <c r="I39" s="68"/>
      <c r="J39" s="21"/>
      <c r="K39" s="74"/>
    </row>
    <row r="40" spans="2:11" s="130" customFormat="1" ht="17.45" customHeight="1" x14ac:dyDescent="0.25">
      <c r="B40" s="129" t="s">
        <v>105</v>
      </c>
      <c r="C40" s="129"/>
      <c r="D40" s="129"/>
      <c r="E40" s="129"/>
      <c r="F40" s="129"/>
      <c r="G40" s="129"/>
      <c r="H40" s="129"/>
      <c r="I40" s="65">
        <f>SUM(I34:I39)</f>
        <v>0</v>
      </c>
      <c r="J40" s="129"/>
      <c r="K40" s="129"/>
    </row>
    <row r="41" spans="2:11" ht="15" hidden="1" customHeight="1" x14ac:dyDescent="0.25">
      <c r="B41" s="75"/>
      <c r="C41" s="75"/>
      <c r="D41" s="2"/>
      <c r="E41" s="3"/>
      <c r="F41" s="3"/>
      <c r="G41" s="3"/>
      <c r="H41" s="73"/>
      <c r="I41" s="4"/>
      <c r="J41" s="3"/>
      <c r="K41" s="74"/>
    </row>
    <row r="42" spans="2:11" ht="15" customHeight="1" x14ac:dyDescent="0.25">
      <c r="B42" s="75"/>
      <c r="C42" s="75"/>
      <c r="D42" s="2"/>
      <c r="E42" s="3"/>
      <c r="F42" s="3"/>
      <c r="G42" s="3"/>
      <c r="H42" s="73"/>
      <c r="I42" s="4"/>
      <c r="J42" s="3"/>
      <c r="K42" s="74"/>
    </row>
    <row r="43" spans="2:11" ht="15" customHeight="1" x14ac:dyDescent="0.25">
      <c r="B43" s="30" t="s">
        <v>118</v>
      </c>
      <c r="C43" s="30"/>
      <c r="D43" s="31"/>
      <c r="E43" s="32"/>
      <c r="F43" s="32"/>
      <c r="G43" s="32"/>
      <c r="H43" s="33"/>
      <c r="I43" s="19"/>
      <c r="J43" s="3"/>
      <c r="K43" s="74"/>
    </row>
    <row r="44" spans="2:11" ht="15" customHeight="1" x14ac:dyDescent="0.25">
      <c r="B44" s="34" t="s">
        <v>23</v>
      </c>
      <c r="C44" s="75"/>
      <c r="D44" s="2"/>
      <c r="E44" s="3"/>
      <c r="F44" s="3"/>
      <c r="G44" s="3"/>
      <c r="H44" s="73" t="str">
        <f>$D$19</f>
        <v>€</v>
      </c>
      <c r="I44" s="68">
        <v>0</v>
      </c>
      <c r="J44" s="35" t="s">
        <v>21</v>
      </c>
      <c r="K44" s="74"/>
    </row>
    <row r="45" spans="2:11" ht="15" customHeight="1" x14ac:dyDescent="0.25">
      <c r="B45" s="34" t="s">
        <v>23</v>
      </c>
      <c r="C45" s="75"/>
      <c r="D45" s="2"/>
      <c r="E45" s="3"/>
      <c r="F45" s="3"/>
      <c r="G45" s="3"/>
      <c r="H45" s="73" t="str">
        <f>$D$19</f>
        <v>€</v>
      </c>
      <c r="I45" s="68">
        <v>0</v>
      </c>
      <c r="J45" s="35" t="s">
        <v>21</v>
      </c>
      <c r="K45" s="74"/>
    </row>
    <row r="46" spans="2:11" ht="15" customHeight="1" x14ac:dyDescent="0.25">
      <c r="B46" s="34"/>
      <c r="C46" s="75"/>
      <c r="D46" s="2"/>
      <c r="E46" s="3"/>
      <c r="F46" s="3"/>
      <c r="G46" s="3"/>
      <c r="H46" s="73"/>
      <c r="I46" s="68"/>
      <c r="J46" s="21"/>
      <c r="K46" s="74"/>
    </row>
    <row r="47" spans="2:11" s="130" customFormat="1" ht="17.45" customHeight="1" x14ac:dyDescent="0.25">
      <c r="B47" s="129" t="s">
        <v>106</v>
      </c>
      <c r="C47" s="129"/>
      <c r="D47" s="129"/>
      <c r="E47" s="129"/>
      <c r="F47" s="129"/>
      <c r="G47" s="129"/>
      <c r="H47" s="129"/>
      <c r="I47" s="65">
        <f>SUM(I41:I46)</f>
        <v>0</v>
      </c>
      <c r="J47" s="129"/>
      <c r="K47" s="129"/>
    </row>
    <row r="48" spans="2:11" ht="15" customHeight="1" x14ac:dyDescent="0.25">
      <c r="B48" s="32"/>
      <c r="C48" s="32"/>
      <c r="D48" s="2"/>
      <c r="E48" s="3"/>
      <c r="F48" s="3"/>
      <c r="G48" s="3"/>
      <c r="H48" s="73"/>
      <c r="I48" s="4"/>
      <c r="J48" s="3"/>
      <c r="K48" s="74"/>
    </row>
    <row r="49" spans="2:11" s="122" customFormat="1" ht="17.45" customHeight="1" x14ac:dyDescent="0.3">
      <c r="B49" s="123" t="s">
        <v>79</v>
      </c>
      <c r="C49" s="123"/>
      <c r="D49" s="124"/>
      <c r="E49" s="123"/>
      <c r="F49" s="123"/>
      <c r="G49" s="123"/>
      <c r="H49" s="125"/>
      <c r="I49" s="126" t="s">
        <v>2</v>
      </c>
      <c r="J49" s="127" t="s">
        <v>3</v>
      </c>
      <c r="K49" s="128"/>
    </row>
    <row r="50" spans="2:11" ht="15" hidden="1" customHeight="1" x14ac:dyDescent="0.25">
      <c r="B50" s="75"/>
      <c r="C50" s="75"/>
      <c r="D50" s="2"/>
      <c r="E50" s="3"/>
      <c r="F50" s="3"/>
      <c r="G50" s="3"/>
      <c r="H50" s="73"/>
      <c r="I50" s="4"/>
      <c r="J50" s="3"/>
      <c r="K50" s="74"/>
    </row>
    <row r="51" spans="2:11" ht="15" customHeight="1" x14ac:dyDescent="0.25">
      <c r="B51" s="70"/>
      <c r="C51" s="70"/>
      <c r="D51" s="2"/>
      <c r="E51" s="3"/>
      <c r="F51" s="3"/>
      <c r="G51" s="3"/>
      <c r="H51" s="73"/>
      <c r="I51" s="4"/>
      <c r="J51" s="3"/>
      <c r="K51" s="74"/>
    </row>
    <row r="52" spans="2:11" ht="15" customHeight="1" x14ac:dyDescent="0.25">
      <c r="B52" s="30" t="s">
        <v>119</v>
      </c>
      <c r="C52" s="30"/>
      <c r="D52" s="31"/>
      <c r="E52" s="32"/>
      <c r="F52" s="32"/>
      <c r="G52" s="32"/>
      <c r="H52" s="33"/>
      <c r="I52" s="19"/>
      <c r="J52" s="76"/>
      <c r="K52" s="74"/>
    </row>
    <row r="53" spans="2:11" ht="15" customHeight="1" x14ac:dyDescent="0.25">
      <c r="B53" s="34" t="s">
        <v>50</v>
      </c>
      <c r="C53" s="75"/>
      <c r="D53" s="77"/>
      <c r="E53" s="73"/>
      <c r="F53" s="73"/>
      <c r="G53" s="73"/>
      <c r="H53" s="73" t="str">
        <f>$D$19</f>
        <v>€</v>
      </c>
      <c r="I53" s="68">
        <v>0</v>
      </c>
      <c r="J53" s="35" t="s">
        <v>24</v>
      </c>
      <c r="K53" s="36"/>
    </row>
    <row r="54" spans="2:11" ht="15" customHeight="1" x14ac:dyDescent="0.25">
      <c r="B54" s="34" t="s">
        <v>50</v>
      </c>
      <c r="C54" s="75"/>
      <c r="D54" s="77"/>
      <c r="E54" s="73"/>
      <c r="F54" s="73"/>
      <c r="G54" s="73"/>
      <c r="H54" s="73" t="str">
        <f>$D$19</f>
        <v>€</v>
      </c>
      <c r="I54" s="68">
        <v>0</v>
      </c>
      <c r="J54" s="35" t="s">
        <v>24</v>
      </c>
      <c r="K54" s="36"/>
    </row>
    <row r="55" spans="2:11" ht="15" customHeight="1" x14ac:dyDescent="0.25">
      <c r="B55" s="75"/>
      <c r="C55" s="75"/>
      <c r="D55" s="77"/>
      <c r="E55" s="73"/>
      <c r="F55" s="73"/>
      <c r="G55" s="73"/>
      <c r="H55" s="73"/>
      <c r="I55" s="68"/>
      <c r="J55" s="3"/>
      <c r="K55" s="36"/>
    </row>
    <row r="56" spans="2:11" s="130" customFormat="1" ht="17.45" customHeight="1" x14ac:dyDescent="0.25">
      <c r="B56" s="129" t="s">
        <v>107</v>
      </c>
      <c r="C56" s="129"/>
      <c r="D56" s="132"/>
      <c r="E56" s="129"/>
      <c r="F56" s="129"/>
      <c r="G56" s="129"/>
      <c r="H56" s="129" t="str">
        <f>$D$19</f>
        <v>€</v>
      </c>
      <c r="I56" s="65">
        <f>SUM(I50:I55)</f>
        <v>0</v>
      </c>
      <c r="J56" s="129"/>
      <c r="K56" s="131"/>
    </row>
    <row r="57" spans="2:11" x14ac:dyDescent="0.25">
      <c r="B57" s="70"/>
      <c r="C57" s="70"/>
      <c r="D57" s="2"/>
      <c r="E57" s="3"/>
      <c r="F57" s="3"/>
      <c r="G57" s="3"/>
      <c r="H57" s="73"/>
      <c r="I57" s="4"/>
      <c r="J57" s="3"/>
      <c r="K57" s="74"/>
    </row>
    <row r="58" spans="2:11" s="122" customFormat="1" ht="17.45" customHeight="1" x14ac:dyDescent="0.3">
      <c r="B58" s="123" t="s">
        <v>80</v>
      </c>
      <c r="C58" s="123"/>
      <c r="D58" s="124"/>
      <c r="E58" s="123"/>
      <c r="F58" s="123"/>
      <c r="G58" s="123"/>
      <c r="H58" s="125"/>
      <c r="I58" s="126" t="s">
        <v>2</v>
      </c>
      <c r="J58" s="127" t="s">
        <v>3</v>
      </c>
      <c r="K58" s="128"/>
    </row>
    <row r="59" spans="2:11" ht="15" hidden="1" customHeight="1" x14ac:dyDescent="0.25">
      <c r="B59" s="75"/>
      <c r="C59" s="75"/>
      <c r="D59" s="2"/>
      <c r="E59" s="3"/>
      <c r="F59" s="3"/>
      <c r="G59" s="3"/>
      <c r="H59" s="73"/>
      <c r="I59" s="4"/>
      <c r="J59" s="3"/>
      <c r="K59" s="74"/>
    </row>
    <row r="60" spans="2:11" ht="15" customHeight="1" x14ac:dyDescent="0.25">
      <c r="B60" s="70"/>
      <c r="C60" s="70"/>
      <c r="D60" s="2"/>
      <c r="E60" s="3"/>
      <c r="F60" s="3"/>
      <c r="G60" s="3"/>
      <c r="H60" s="73"/>
      <c r="I60" s="4"/>
      <c r="J60" s="3"/>
      <c r="K60" s="74"/>
    </row>
    <row r="61" spans="2:11" ht="15" customHeight="1" x14ac:dyDescent="0.25">
      <c r="B61" s="30" t="s">
        <v>120</v>
      </c>
      <c r="C61" s="30"/>
      <c r="D61" s="31"/>
      <c r="E61" s="32"/>
      <c r="F61" s="32"/>
      <c r="G61" s="32"/>
      <c r="H61" s="33"/>
      <c r="I61" s="19"/>
      <c r="J61" s="32"/>
      <c r="K61" s="74"/>
    </row>
    <row r="62" spans="2:11" ht="15" customHeight="1" x14ac:dyDescent="0.25">
      <c r="B62" s="30" t="s">
        <v>25</v>
      </c>
      <c r="C62" s="75"/>
      <c r="D62" s="77"/>
      <c r="E62" s="73"/>
      <c r="F62" s="73"/>
      <c r="G62" s="73"/>
      <c r="H62" s="73"/>
      <c r="I62" s="68"/>
      <c r="J62" s="35"/>
      <c r="K62" s="36"/>
    </row>
    <row r="63" spans="2:11" ht="15" customHeight="1" x14ac:dyDescent="0.25">
      <c r="B63" s="34" t="s">
        <v>27</v>
      </c>
      <c r="C63" s="75"/>
      <c r="D63" s="77"/>
      <c r="E63" s="73"/>
      <c r="F63" s="73"/>
      <c r="G63" s="73"/>
      <c r="H63" s="73" t="str">
        <f>$D$19</f>
        <v>€</v>
      </c>
      <c r="I63" s="68">
        <v>0</v>
      </c>
      <c r="J63" s="35" t="s">
        <v>26</v>
      </c>
      <c r="K63" s="36"/>
    </row>
    <row r="64" spans="2:11" ht="15" customHeight="1" x14ac:dyDescent="0.25">
      <c r="B64" s="30" t="s">
        <v>28</v>
      </c>
      <c r="C64" s="30"/>
      <c r="D64" s="31" t="s">
        <v>5</v>
      </c>
      <c r="E64" s="32" t="s">
        <v>29</v>
      </c>
      <c r="F64" s="73"/>
      <c r="G64" s="73"/>
      <c r="H64" s="73"/>
      <c r="I64" s="68"/>
      <c r="J64" s="76"/>
      <c r="K64" s="36"/>
    </row>
    <row r="65" spans="2:11" ht="15" customHeight="1" x14ac:dyDescent="0.25">
      <c r="B65" s="34" t="s">
        <v>30</v>
      </c>
      <c r="C65" s="78" t="str">
        <f>$D$19</f>
        <v>€</v>
      </c>
      <c r="D65" s="68">
        <v>0</v>
      </c>
      <c r="E65" s="37">
        <v>0</v>
      </c>
      <c r="F65" s="73"/>
      <c r="G65" s="73"/>
      <c r="H65" s="73" t="str">
        <f>$D$19</f>
        <v>€</v>
      </c>
      <c r="I65" s="68">
        <f>D65*E65</f>
        <v>0</v>
      </c>
      <c r="J65" s="35" t="s">
        <v>7</v>
      </c>
      <c r="K65" s="36"/>
    </row>
    <row r="66" spans="2:11" ht="15" customHeight="1" x14ac:dyDescent="0.25">
      <c r="B66" s="34" t="s">
        <v>30</v>
      </c>
      <c r="C66" s="78" t="str">
        <f>$D$19</f>
        <v>€</v>
      </c>
      <c r="D66" s="68">
        <v>0</v>
      </c>
      <c r="E66" s="37">
        <v>0</v>
      </c>
      <c r="F66" s="73"/>
      <c r="G66" s="73"/>
      <c r="H66" s="73" t="str">
        <f>$D$19</f>
        <v>€</v>
      </c>
      <c r="I66" s="68">
        <f>D66*E66</f>
        <v>0</v>
      </c>
      <c r="J66" s="35" t="s">
        <v>7</v>
      </c>
      <c r="K66" s="36"/>
    </row>
    <row r="67" spans="2:11" ht="15" customHeight="1" x14ac:dyDescent="0.25">
      <c r="B67" s="75"/>
      <c r="C67" s="75"/>
      <c r="D67" s="77"/>
      <c r="E67" s="73"/>
      <c r="F67" s="73"/>
      <c r="G67" s="73"/>
      <c r="H67" s="73"/>
      <c r="I67" s="68"/>
      <c r="J67" s="3"/>
      <c r="K67" s="36"/>
    </row>
    <row r="68" spans="2:11" ht="15" customHeight="1" x14ac:dyDescent="0.25">
      <c r="B68" s="30" t="s">
        <v>121</v>
      </c>
      <c r="C68" s="30"/>
      <c r="D68" s="31"/>
      <c r="E68" s="32"/>
      <c r="F68" s="32"/>
      <c r="G68" s="32"/>
      <c r="H68" s="33"/>
      <c r="I68" s="19"/>
      <c r="J68" s="32"/>
      <c r="K68" s="74"/>
    </row>
    <row r="69" spans="2:11" ht="15" customHeight="1" x14ac:dyDescent="0.25">
      <c r="B69" s="69" t="s">
        <v>31</v>
      </c>
      <c r="C69" s="30"/>
      <c r="D69" s="2"/>
      <c r="E69" s="3"/>
      <c r="F69" s="3"/>
      <c r="G69" s="3"/>
      <c r="H69" s="73"/>
      <c r="I69" s="4"/>
      <c r="J69" s="3"/>
      <c r="K69" s="74"/>
    </row>
    <row r="70" spans="2:11" ht="15" customHeight="1" x14ac:dyDescent="0.25">
      <c r="B70" s="30" t="s">
        <v>25</v>
      </c>
      <c r="C70" s="75"/>
      <c r="D70" s="77"/>
      <c r="E70" s="73"/>
      <c r="F70" s="73"/>
      <c r="G70" s="73"/>
      <c r="H70" s="73"/>
      <c r="I70" s="68"/>
      <c r="J70" s="35"/>
      <c r="K70" s="36"/>
    </row>
    <row r="71" spans="2:11" ht="15" customHeight="1" x14ac:dyDescent="0.25">
      <c r="B71" s="34" t="s">
        <v>27</v>
      </c>
      <c r="C71" s="75"/>
      <c r="D71" s="77"/>
      <c r="E71" s="73"/>
      <c r="F71" s="73"/>
      <c r="G71" s="73"/>
      <c r="H71" s="73" t="str">
        <f>$D$19</f>
        <v>€</v>
      </c>
      <c r="I71" s="68">
        <v>0</v>
      </c>
      <c r="J71" s="35" t="s">
        <v>26</v>
      </c>
      <c r="K71" s="36"/>
    </row>
    <row r="72" spans="2:11" ht="15" customHeight="1" x14ac:dyDescent="0.25">
      <c r="B72" s="30" t="s">
        <v>28</v>
      </c>
      <c r="C72" s="30"/>
      <c r="D72" s="31" t="s">
        <v>5</v>
      </c>
      <c r="E72" s="32" t="s">
        <v>29</v>
      </c>
      <c r="F72" s="73"/>
      <c r="G72" s="73"/>
      <c r="H72" s="73"/>
      <c r="I72" s="68"/>
      <c r="J72" s="76"/>
      <c r="K72" s="36"/>
    </row>
    <row r="73" spans="2:11" ht="15" customHeight="1" x14ac:dyDescent="0.25">
      <c r="B73" s="34" t="s">
        <v>30</v>
      </c>
      <c r="C73" s="78" t="str">
        <f>$D$19</f>
        <v>€</v>
      </c>
      <c r="D73" s="68">
        <v>0</v>
      </c>
      <c r="E73" s="37">
        <v>0</v>
      </c>
      <c r="F73" s="73"/>
      <c r="G73" s="73"/>
      <c r="H73" s="73" t="str">
        <f>$D$19</f>
        <v>€</v>
      </c>
      <c r="I73" s="68">
        <f>D73*E73</f>
        <v>0</v>
      </c>
      <c r="J73" s="35" t="s">
        <v>7</v>
      </c>
      <c r="K73" s="36"/>
    </row>
    <row r="74" spans="2:11" ht="15" customHeight="1" x14ac:dyDescent="0.25">
      <c r="B74" s="34" t="s">
        <v>30</v>
      </c>
      <c r="C74" s="78" t="str">
        <f>$D$19</f>
        <v>€</v>
      </c>
      <c r="D74" s="68">
        <v>0</v>
      </c>
      <c r="E74" s="37">
        <v>0</v>
      </c>
      <c r="F74" s="73"/>
      <c r="G74" s="73"/>
      <c r="H74" s="73" t="str">
        <f>$D$19</f>
        <v>€</v>
      </c>
      <c r="I74" s="68">
        <f>D74*E74</f>
        <v>0</v>
      </c>
      <c r="J74" s="35" t="s">
        <v>7</v>
      </c>
      <c r="K74" s="36"/>
    </row>
    <row r="75" spans="2:11" ht="15" customHeight="1" x14ac:dyDescent="0.25">
      <c r="B75" s="70"/>
      <c r="C75" s="70"/>
      <c r="D75" s="2"/>
      <c r="E75" s="3"/>
      <c r="F75" s="3"/>
      <c r="G75" s="3"/>
      <c r="H75" s="73"/>
      <c r="I75" s="4"/>
      <c r="J75" s="3"/>
      <c r="K75" s="74"/>
    </row>
    <row r="76" spans="2:11" ht="15" customHeight="1" x14ac:dyDescent="0.25">
      <c r="B76" s="69" t="s">
        <v>54</v>
      </c>
      <c r="C76" s="30"/>
      <c r="D76" s="2"/>
      <c r="E76" s="3"/>
      <c r="F76" s="3"/>
      <c r="G76" s="3"/>
      <c r="H76" s="73"/>
      <c r="I76" s="4"/>
      <c r="J76" s="3"/>
      <c r="K76" s="74"/>
    </row>
    <row r="77" spans="2:11" ht="15" customHeight="1" x14ac:dyDescent="0.25">
      <c r="B77" s="30" t="s">
        <v>25</v>
      </c>
      <c r="C77" s="75"/>
      <c r="D77" s="77"/>
      <c r="E77" s="73"/>
      <c r="F77" s="73"/>
      <c r="G77" s="73"/>
      <c r="H77" s="73"/>
      <c r="I77" s="68"/>
      <c r="J77" s="35"/>
      <c r="K77" s="36"/>
    </row>
    <row r="78" spans="2:11" ht="15" customHeight="1" x14ac:dyDescent="0.25">
      <c r="B78" s="34" t="s">
        <v>27</v>
      </c>
      <c r="C78" s="75"/>
      <c r="D78" s="77"/>
      <c r="E78" s="73"/>
      <c r="F78" s="73"/>
      <c r="G78" s="73"/>
      <c r="H78" s="73" t="str">
        <f>$D$19</f>
        <v>€</v>
      </c>
      <c r="I78" s="68">
        <v>0</v>
      </c>
      <c r="J78" s="35" t="s">
        <v>26</v>
      </c>
      <c r="K78" s="36"/>
    </row>
    <row r="79" spans="2:11" ht="15" customHeight="1" x14ac:dyDescent="0.25">
      <c r="B79" s="30" t="s">
        <v>28</v>
      </c>
      <c r="C79" s="30"/>
      <c r="D79" s="31" t="s">
        <v>5</v>
      </c>
      <c r="E79" s="32" t="s">
        <v>29</v>
      </c>
      <c r="F79" s="73"/>
      <c r="G79" s="73"/>
      <c r="H79" s="73"/>
      <c r="I79" s="68"/>
      <c r="J79" s="76"/>
      <c r="K79" s="36"/>
    </row>
    <row r="80" spans="2:11" ht="15" customHeight="1" x14ac:dyDescent="0.25">
      <c r="B80" s="34" t="s">
        <v>30</v>
      </c>
      <c r="C80" s="78" t="str">
        <f>$D$19</f>
        <v>€</v>
      </c>
      <c r="D80" s="68">
        <v>0</v>
      </c>
      <c r="E80" s="37">
        <v>0</v>
      </c>
      <c r="F80" s="73"/>
      <c r="G80" s="73"/>
      <c r="H80" s="73" t="str">
        <f>$D$19</f>
        <v>€</v>
      </c>
      <c r="I80" s="68">
        <f>D80*E80</f>
        <v>0</v>
      </c>
      <c r="J80" s="35" t="s">
        <v>7</v>
      </c>
      <c r="K80" s="36"/>
    </row>
    <row r="81" spans="1:12" ht="15" customHeight="1" x14ac:dyDescent="0.25">
      <c r="B81" s="34" t="s">
        <v>30</v>
      </c>
      <c r="C81" s="78" t="str">
        <f>$D$19</f>
        <v>€</v>
      </c>
      <c r="D81" s="68">
        <v>0</v>
      </c>
      <c r="E81" s="37">
        <v>0</v>
      </c>
      <c r="F81" s="73"/>
      <c r="G81" s="73"/>
      <c r="H81" s="73" t="str">
        <f>$D$19</f>
        <v>€</v>
      </c>
      <c r="I81" s="68">
        <f>D81*E81</f>
        <v>0</v>
      </c>
      <c r="J81" s="35" t="s">
        <v>7</v>
      </c>
      <c r="K81" s="36"/>
    </row>
    <row r="82" spans="1:12" ht="15" customHeight="1" x14ac:dyDescent="0.25">
      <c r="B82" s="70"/>
      <c r="C82" s="70"/>
      <c r="D82" s="2"/>
      <c r="E82" s="3"/>
      <c r="F82" s="3"/>
      <c r="G82" s="3"/>
      <c r="H82" s="73"/>
      <c r="I82" s="4"/>
      <c r="J82" s="3"/>
      <c r="K82" s="74"/>
    </row>
    <row r="83" spans="1:12" s="130" customFormat="1" ht="17.45" customHeight="1" x14ac:dyDescent="0.25">
      <c r="B83" s="129" t="s">
        <v>108</v>
      </c>
      <c r="C83" s="129"/>
      <c r="D83" s="132"/>
      <c r="E83" s="129"/>
      <c r="F83" s="129"/>
      <c r="G83" s="129"/>
      <c r="H83" s="129" t="str">
        <f>$D$19</f>
        <v>€</v>
      </c>
      <c r="I83" s="65">
        <f>SUM(I60:I82)</f>
        <v>0</v>
      </c>
      <c r="J83" s="129"/>
      <c r="K83" s="131"/>
    </row>
    <row r="84" spans="1:12" ht="15" customHeight="1" x14ac:dyDescent="0.25">
      <c r="B84" s="70"/>
      <c r="C84" s="70"/>
      <c r="D84" s="2"/>
      <c r="E84" s="3"/>
      <c r="F84" s="3"/>
      <c r="G84" s="3"/>
      <c r="H84" s="73"/>
      <c r="I84" s="4"/>
      <c r="J84" s="3"/>
      <c r="K84" s="74"/>
    </row>
    <row r="85" spans="1:12" s="135" customFormat="1" ht="24.95" customHeight="1" x14ac:dyDescent="0.25">
      <c r="A85" s="133"/>
      <c r="B85" s="136" t="s">
        <v>109</v>
      </c>
      <c r="C85" s="136"/>
      <c r="D85" s="137"/>
      <c r="E85" s="133"/>
      <c r="F85" s="133"/>
      <c r="G85" s="133"/>
      <c r="H85" s="133" t="str">
        <f>$D$19</f>
        <v>€</v>
      </c>
      <c r="I85" s="100">
        <f>ROUND(SUM(I83,I56,I47,I40,I33,I25),0)</f>
        <v>0</v>
      </c>
      <c r="J85" s="133" t="str">
        <f>IFERROR(IF(I141-I85&gt;0,"Let op; je ingevulde kosten zijn hoger dan je ingevulde baten. Je begroting is daarmee niet sluitend.",IF($I$85-$I$141&gt;0,"Let op; je ingevulde baten zijn hoger dan je ingevulde kosten. Je begroting is daarmee niet sluitend.","")),"")</f>
        <v/>
      </c>
      <c r="K85" s="134"/>
      <c r="L85" s="133"/>
    </row>
    <row r="86" spans="1:12" s="145" customFormat="1" ht="15" customHeight="1" x14ac:dyDescent="0.25">
      <c r="A86" s="99"/>
      <c r="B86" s="138" t="s">
        <v>115</v>
      </c>
      <c r="C86" s="139"/>
      <c r="D86" s="140">
        <f>IFERROR(ROUND(I25/I85,2),0)</f>
        <v>0</v>
      </c>
      <c r="E86" s="141"/>
      <c r="F86" s="141"/>
      <c r="G86" s="141"/>
      <c r="H86" s="142"/>
      <c r="I86" s="143"/>
      <c r="J86" s="99" t="str">
        <f>IF(OR(Voorwaarden!$E$9,Voorwaarden!$E$10),"Let op; De bijdrage van het Fonds voor Cultuurparticipatie mag maximaal "&amp;Voorwaarden!$C$9*100&amp;"% zijn.","")</f>
        <v/>
      </c>
      <c r="K86" s="144"/>
    </row>
    <row r="88" spans="1:12" ht="15" customHeight="1" x14ac:dyDescent="0.25">
      <c r="B88" s="38"/>
      <c r="C88" s="38"/>
    </row>
    <row r="89" spans="1:12" s="115" customFormat="1" ht="24.95" customHeight="1" x14ac:dyDescent="0.25">
      <c r="A89" s="108"/>
      <c r="B89" s="146" t="s">
        <v>78</v>
      </c>
      <c r="C89" s="147"/>
      <c r="D89" s="148"/>
      <c r="E89" s="149"/>
      <c r="F89" s="149"/>
      <c r="G89" s="149"/>
      <c r="H89" s="150"/>
      <c r="I89" s="148"/>
      <c r="J89" s="149"/>
      <c r="K89" s="151"/>
      <c r="L89" s="108"/>
    </row>
    <row r="90" spans="1:12" x14ac:dyDescent="0.25">
      <c r="B90" s="81"/>
      <c r="C90" s="18"/>
      <c r="D90" s="15"/>
      <c r="E90" s="16"/>
      <c r="F90" s="16"/>
      <c r="G90" s="16"/>
      <c r="H90" s="17"/>
      <c r="I90" s="15"/>
      <c r="J90" s="16"/>
      <c r="K90" s="82"/>
    </row>
    <row r="91" spans="1:12" s="122" customFormat="1" ht="17.45" customHeight="1" x14ac:dyDescent="0.3">
      <c r="B91" s="159" t="s">
        <v>70</v>
      </c>
      <c r="C91" s="127"/>
      <c r="D91" s="126"/>
      <c r="E91" s="127"/>
      <c r="F91" s="127"/>
      <c r="G91" s="127"/>
      <c r="H91" s="152"/>
      <c r="I91" s="126" t="s">
        <v>2</v>
      </c>
      <c r="J91" s="127" t="s">
        <v>3</v>
      </c>
      <c r="K91" s="153"/>
    </row>
    <row r="92" spans="1:12" ht="15" hidden="1" customHeight="1" x14ac:dyDescent="0.25">
      <c r="B92" s="70"/>
      <c r="C92" s="70"/>
      <c r="D92" s="2"/>
      <c r="E92" s="3"/>
      <c r="F92" s="3"/>
      <c r="G92" s="3"/>
      <c r="H92" s="73"/>
      <c r="I92" s="4"/>
      <c r="J92" s="3"/>
      <c r="K92" s="74"/>
    </row>
    <row r="93" spans="1:12" ht="15" customHeight="1" x14ac:dyDescent="0.25">
      <c r="B93" s="70"/>
      <c r="C93" s="70"/>
      <c r="D93" s="2"/>
      <c r="E93" s="3"/>
      <c r="F93" s="3"/>
      <c r="G93" s="3"/>
      <c r="H93" s="73"/>
      <c r="I93" s="4"/>
      <c r="J93" s="3"/>
      <c r="K93" s="74"/>
    </row>
    <row r="94" spans="1:12" ht="15" customHeight="1" x14ac:dyDescent="0.25">
      <c r="B94" s="18" t="s">
        <v>4</v>
      </c>
      <c r="C94" s="18"/>
      <c r="D94" s="19" t="s">
        <v>5</v>
      </c>
      <c r="E94" s="18" t="s">
        <v>29</v>
      </c>
      <c r="F94" s="18"/>
      <c r="G94" s="18"/>
      <c r="H94" s="20"/>
      <c r="I94" s="19" t="s">
        <v>6</v>
      </c>
      <c r="J94" s="164" t="str">
        <f>HYPERLINK("https://fairpracticecode.nl/de-code/principes/fair-pay/","Let op: Alleen personele kosten die direct verband houden met het project komen in aanmerking voor subsidie. Houd rekenening met de fair pay code.")</f>
        <v>Let op: Alleen personele kosten die direct verband houden met het project komen in aanmerking voor subsidie. Houd rekenening met de fair pay code.</v>
      </c>
      <c r="K94" s="82"/>
    </row>
    <row r="95" spans="1:12" ht="15" customHeight="1" x14ac:dyDescent="0.25">
      <c r="B95" s="21" t="s">
        <v>52</v>
      </c>
      <c r="C95" s="78" t="str">
        <f>$D$19</f>
        <v>€</v>
      </c>
      <c r="D95" s="68">
        <v>0</v>
      </c>
      <c r="E95" s="37">
        <v>0</v>
      </c>
      <c r="F95" s="37"/>
      <c r="G95" s="37"/>
      <c r="H95" s="37" t="str">
        <f>$D$19</f>
        <v>€</v>
      </c>
      <c r="I95" s="4">
        <f>D95*E95</f>
        <v>0</v>
      </c>
      <c r="J95" s="21" t="s">
        <v>7</v>
      </c>
      <c r="K95" s="22"/>
    </row>
    <row r="96" spans="1:12" ht="15" customHeight="1" x14ac:dyDescent="0.25">
      <c r="B96" s="18" t="s">
        <v>64</v>
      </c>
      <c r="C96" s="18"/>
      <c r="D96" s="4"/>
      <c r="E96" s="83"/>
      <c r="F96" s="83"/>
      <c r="G96" s="83"/>
      <c r="H96" s="78"/>
      <c r="I96" s="4"/>
      <c r="J96" s="78"/>
      <c r="K96" s="82"/>
    </row>
    <row r="97" spans="2:11" ht="15" customHeight="1" x14ac:dyDescent="0.25">
      <c r="B97" s="21" t="s">
        <v>52</v>
      </c>
      <c r="C97" s="78" t="str">
        <f>$D$19</f>
        <v>€</v>
      </c>
      <c r="D97" s="68">
        <v>0</v>
      </c>
      <c r="E97" s="37">
        <v>0</v>
      </c>
      <c r="F97" s="37"/>
      <c r="G97" s="37"/>
      <c r="H97" s="37" t="str">
        <f>$D$19</f>
        <v>€</v>
      </c>
      <c r="I97" s="4">
        <f>D97*E97</f>
        <v>0</v>
      </c>
      <c r="J97" s="21" t="s">
        <v>7</v>
      </c>
      <c r="K97" s="22"/>
    </row>
    <row r="98" spans="2:11" ht="15" customHeight="1" x14ac:dyDescent="0.25">
      <c r="B98" s="18" t="s">
        <v>8</v>
      </c>
      <c r="C98" s="18"/>
      <c r="D98" s="19"/>
      <c r="E98" s="18"/>
      <c r="F98" s="78"/>
      <c r="G98" s="78"/>
      <c r="H98" s="78"/>
      <c r="I98" s="19" t="s">
        <v>6</v>
      </c>
      <c r="J98" s="83"/>
      <c r="K98" s="23"/>
    </row>
    <row r="99" spans="2:11" ht="15" customHeight="1" x14ac:dyDescent="0.25">
      <c r="B99" s="21" t="s">
        <v>9</v>
      </c>
      <c r="C99" s="78" t="str">
        <f>$D$19</f>
        <v>€</v>
      </c>
      <c r="D99" s="68">
        <v>0</v>
      </c>
      <c r="E99" s="37">
        <v>0</v>
      </c>
      <c r="F99" s="37"/>
      <c r="G99" s="37"/>
      <c r="H99" s="37" t="str">
        <f>$D$19</f>
        <v>€</v>
      </c>
      <c r="I99" s="4">
        <f>D99*E99</f>
        <v>0</v>
      </c>
      <c r="J99" s="21" t="s">
        <v>7</v>
      </c>
      <c r="K99" s="22"/>
    </row>
    <row r="100" spans="2:11" ht="15" customHeight="1" x14ac:dyDescent="0.25">
      <c r="B100" s="70"/>
      <c r="C100" s="70"/>
      <c r="D100" s="2"/>
      <c r="E100" s="3"/>
      <c r="F100" s="3"/>
      <c r="G100" s="3"/>
      <c r="H100" s="73"/>
      <c r="I100" s="4"/>
      <c r="J100" s="3"/>
      <c r="K100" s="74"/>
    </row>
    <row r="101" spans="2:11" s="135" customFormat="1" ht="17.45" customHeight="1" x14ac:dyDescent="0.25">
      <c r="B101" s="129" t="s">
        <v>110</v>
      </c>
      <c r="C101" s="129"/>
      <c r="D101" s="132"/>
      <c r="E101" s="129"/>
      <c r="F101" s="129"/>
      <c r="G101" s="129"/>
      <c r="H101" s="129" t="str">
        <f>$D$19</f>
        <v>€</v>
      </c>
      <c r="I101" s="65">
        <f>SUM(I92:I100)</f>
        <v>0</v>
      </c>
      <c r="J101" s="129"/>
      <c r="K101" s="131"/>
    </row>
    <row r="102" spans="2:11" ht="15" customHeight="1" x14ac:dyDescent="0.25">
      <c r="B102" s="18"/>
      <c r="C102" s="18"/>
      <c r="D102" s="4"/>
      <c r="E102" s="83"/>
      <c r="F102" s="83"/>
      <c r="G102" s="83"/>
      <c r="H102" s="78"/>
      <c r="I102" s="19"/>
      <c r="J102" s="83"/>
      <c r="K102" s="82"/>
    </row>
    <row r="103" spans="2:11" s="122" customFormat="1" ht="17.45" customHeight="1" x14ac:dyDescent="0.3">
      <c r="B103" s="127" t="s">
        <v>71</v>
      </c>
      <c r="C103" s="127"/>
      <c r="D103" s="126"/>
      <c r="E103" s="127"/>
      <c r="F103" s="127"/>
      <c r="G103" s="127"/>
      <c r="H103" s="152"/>
      <c r="I103" s="126" t="s">
        <v>2</v>
      </c>
      <c r="J103" s="127" t="s">
        <v>3</v>
      </c>
      <c r="K103" s="153"/>
    </row>
    <row r="104" spans="2:11" ht="15" hidden="1" customHeight="1" x14ac:dyDescent="0.25">
      <c r="B104" s="70"/>
      <c r="C104" s="70"/>
      <c r="D104" s="2"/>
      <c r="E104" s="3"/>
      <c r="F104" s="3"/>
      <c r="G104" s="3"/>
      <c r="H104" s="73"/>
      <c r="I104" s="4"/>
      <c r="J104" s="3"/>
      <c r="K104" s="74"/>
    </row>
    <row r="105" spans="2:11" ht="15" customHeight="1" x14ac:dyDescent="0.25">
      <c r="B105" s="70"/>
      <c r="C105" s="70"/>
      <c r="D105" s="2"/>
      <c r="E105" s="3"/>
      <c r="F105" s="3"/>
      <c r="G105" s="3"/>
      <c r="H105" s="73"/>
      <c r="I105" s="4"/>
      <c r="J105" s="3"/>
      <c r="K105" s="74"/>
    </row>
    <row r="106" spans="2:11" ht="15" customHeight="1" x14ac:dyDescent="0.25">
      <c r="B106" s="18" t="s">
        <v>10</v>
      </c>
      <c r="C106" s="18"/>
      <c r="D106" s="4"/>
      <c r="E106" s="83"/>
      <c r="F106" s="83"/>
      <c r="G106" s="83"/>
      <c r="H106" s="78"/>
      <c r="I106" s="4"/>
      <c r="J106" s="78" t="s">
        <v>125</v>
      </c>
      <c r="K106" s="82"/>
    </row>
    <row r="107" spans="2:11" ht="15" customHeight="1" x14ac:dyDescent="0.25">
      <c r="B107" s="21" t="s">
        <v>11</v>
      </c>
      <c r="C107" s="78"/>
      <c r="D107" s="4"/>
      <c r="E107" s="83"/>
      <c r="F107" s="83"/>
      <c r="G107" s="83"/>
      <c r="H107" s="78" t="str">
        <f>$D$19</f>
        <v>€</v>
      </c>
      <c r="I107" s="68">
        <v>0</v>
      </c>
      <c r="J107" s="21" t="s">
        <v>12</v>
      </c>
      <c r="K107" s="82"/>
    </row>
    <row r="108" spans="2:11" ht="15" customHeight="1" x14ac:dyDescent="0.25">
      <c r="B108" s="18" t="s">
        <v>18</v>
      </c>
      <c r="C108" s="18"/>
      <c r="D108" s="19"/>
      <c r="E108" s="18"/>
      <c r="F108" s="18"/>
      <c r="G108" s="18"/>
      <c r="H108" s="20"/>
      <c r="I108" s="19"/>
      <c r="J108" s="78"/>
      <c r="K108" s="82"/>
    </row>
    <row r="109" spans="2:11" ht="15" customHeight="1" x14ac:dyDescent="0.25">
      <c r="B109" s="21" t="s">
        <v>103</v>
      </c>
      <c r="C109" s="78"/>
      <c r="D109" s="68"/>
      <c r="E109" s="37"/>
      <c r="F109" s="37"/>
      <c r="G109" s="37"/>
      <c r="H109" s="37" t="str">
        <f>$D$19</f>
        <v>€</v>
      </c>
      <c r="I109" s="68">
        <f>D109*E109*F109</f>
        <v>0</v>
      </c>
      <c r="J109" s="21" t="s">
        <v>84</v>
      </c>
      <c r="K109" s="22"/>
    </row>
    <row r="110" spans="2:11" ht="15" customHeight="1" x14ac:dyDescent="0.25">
      <c r="B110" s="18" t="s">
        <v>15</v>
      </c>
      <c r="C110" s="18"/>
      <c r="D110" s="68"/>
      <c r="E110" s="78"/>
      <c r="F110" s="83"/>
      <c r="G110" s="83"/>
      <c r="H110" s="78"/>
      <c r="I110" s="68"/>
      <c r="J110" s="3"/>
      <c r="K110" s="82"/>
    </row>
    <row r="111" spans="2:11" ht="15" customHeight="1" x14ac:dyDescent="0.25">
      <c r="B111" s="21" t="s">
        <v>48</v>
      </c>
      <c r="C111" s="78"/>
      <c r="D111" s="68"/>
      <c r="E111" s="78"/>
      <c r="F111" s="83"/>
      <c r="G111" s="83"/>
      <c r="H111" s="78" t="str">
        <f>$D$19</f>
        <v>€</v>
      </c>
      <c r="I111" s="68">
        <v>0</v>
      </c>
      <c r="J111" s="21" t="s">
        <v>83</v>
      </c>
      <c r="K111" s="82"/>
    </row>
    <row r="112" spans="2:11" ht="15" customHeight="1" x14ac:dyDescent="0.25">
      <c r="B112" s="21" t="s">
        <v>53</v>
      </c>
      <c r="C112" s="78"/>
      <c r="D112" s="68"/>
      <c r="E112" s="78"/>
      <c r="F112" s="83"/>
      <c r="G112" s="83"/>
      <c r="H112" s="78" t="str">
        <f>$D$19</f>
        <v>€</v>
      </c>
      <c r="I112" s="68">
        <v>0</v>
      </c>
      <c r="J112" s="21" t="s">
        <v>82</v>
      </c>
      <c r="K112" s="82"/>
    </row>
    <row r="113" spans="2:11" ht="15" customHeight="1" x14ac:dyDescent="0.25">
      <c r="B113" s="21" t="s">
        <v>81</v>
      </c>
      <c r="C113" s="78"/>
      <c r="D113" s="68"/>
      <c r="E113" s="37"/>
      <c r="F113" s="37"/>
      <c r="G113" s="37"/>
      <c r="H113" s="37" t="str">
        <f>$D$19</f>
        <v>€</v>
      </c>
      <c r="I113" s="68">
        <v>0</v>
      </c>
      <c r="J113" s="21" t="s">
        <v>16</v>
      </c>
      <c r="K113" s="22"/>
    </row>
    <row r="114" spans="2:11" ht="15" customHeight="1" x14ac:dyDescent="0.25">
      <c r="B114" s="70"/>
      <c r="C114" s="70"/>
      <c r="D114" s="2"/>
      <c r="E114" s="3"/>
      <c r="F114" s="3"/>
      <c r="G114" s="3"/>
      <c r="H114" s="73"/>
      <c r="I114" s="4"/>
      <c r="J114" s="3"/>
      <c r="K114" s="74"/>
    </row>
    <row r="115" spans="2:11" s="135" customFormat="1" ht="17.45" customHeight="1" x14ac:dyDescent="0.25">
      <c r="B115" s="129" t="s">
        <v>111</v>
      </c>
      <c r="C115" s="129"/>
      <c r="D115" s="132"/>
      <c r="E115" s="129"/>
      <c r="F115" s="129"/>
      <c r="G115" s="129"/>
      <c r="H115" s="129" t="str">
        <f>$D$19</f>
        <v>€</v>
      </c>
      <c r="I115" s="65">
        <f>SUM(I104:I114)</f>
        <v>0</v>
      </c>
      <c r="J115" s="129"/>
      <c r="K115" s="131"/>
    </row>
    <row r="116" spans="2:11" ht="15" customHeight="1" x14ac:dyDescent="0.25">
      <c r="B116" s="18"/>
      <c r="C116" s="18"/>
      <c r="D116" s="4"/>
      <c r="E116" s="83"/>
      <c r="F116" s="83"/>
      <c r="G116" s="83"/>
      <c r="H116" s="78"/>
      <c r="I116" s="19"/>
      <c r="J116" s="83"/>
      <c r="K116" s="82"/>
    </row>
    <row r="117" spans="2:11" s="122" customFormat="1" ht="17.25" customHeight="1" x14ac:dyDescent="0.3">
      <c r="B117" s="127" t="s">
        <v>62</v>
      </c>
      <c r="C117" s="127"/>
      <c r="D117" s="126"/>
      <c r="E117" s="127"/>
      <c r="F117" s="127"/>
      <c r="G117" s="127"/>
      <c r="H117" s="152"/>
      <c r="I117" s="126" t="s">
        <v>2</v>
      </c>
      <c r="J117" s="127" t="s">
        <v>3</v>
      </c>
      <c r="K117" s="153"/>
    </row>
    <row r="118" spans="2:11" ht="15" hidden="1" customHeight="1" x14ac:dyDescent="0.25">
      <c r="B118" s="70"/>
      <c r="C118" s="70"/>
      <c r="D118" s="2"/>
      <c r="E118" s="3"/>
      <c r="F118" s="3"/>
      <c r="G118" s="3"/>
      <c r="H118" s="73"/>
      <c r="I118" s="4"/>
      <c r="J118" s="3"/>
      <c r="K118" s="74"/>
    </row>
    <row r="119" spans="2:11" ht="15" customHeight="1" x14ac:dyDescent="0.25">
      <c r="B119" s="70"/>
      <c r="C119" s="70"/>
      <c r="D119" s="2"/>
      <c r="E119" s="3"/>
      <c r="F119" s="3"/>
      <c r="G119" s="3"/>
      <c r="H119" s="73"/>
      <c r="I119" s="4"/>
      <c r="J119" s="3"/>
      <c r="K119" s="74"/>
    </row>
    <row r="120" spans="2:11" ht="15" customHeight="1" x14ac:dyDescent="0.25">
      <c r="B120" s="21" t="s">
        <v>73</v>
      </c>
      <c r="C120" s="18"/>
      <c r="D120" s="4"/>
      <c r="E120" s="83"/>
      <c r="F120" s="83"/>
      <c r="G120" s="83"/>
      <c r="H120" s="78" t="str">
        <f>$D$19</f>
        <v>€</v>
      </c>
      <c r="I120" s="68">
        <v>0</v>
      </c>
      <c r="J120" s="21" t="s">
        <v>74</v>
      </c>
      <c r="K120" s="82"/>
    </row>
    <row r="121" spans="2:11" ht="15" customHeight="1" x14ac:dyDescent="0.25">
      <c r="B121" s="70"/>
      <c r="C121" s="70"/>
      <c r="D121" s="2"/>
      <c r="E121" s="3"/>
      <c r="F121" s="3"/>
      <c r="G121" s="3"/>
      <c r="H121" s="73"/>
      <c r="I121" s="4"/>
      <c r="J121" s="3"/>
      <c r="K121" s="74"/>
    </row>
    <row r="122" spans="2:11" s="135" customFormat="1" ht="17.45" customHeight="1" x14ac:dyDescent="0.25">
      <c r="B122" s="129" t="s">
        <v>112</v>
      </c>
      <c r="C122" s="129"/>
      <c r="D122" s="132"/>
      <c r="E122" s="129"/>
      <c r="F122" s="129"/>
      <c r="G122" s="129"/>
      <c r="H122" s="129" t="str">
        <f>$D$19</f>
        <v>€</v>
      </c>
      <c r="I122" s="65">
        <f>SUM(I118:I121)</f>
        <v>0</v>
      </c>
      <c r="J122" s="129"/>
      <c r="K122" s="131"/>
    </row>
    <row r="123" spans="2:11" ht="15" customHeight="1" x14ac:dyDescent="0.25">
      <c r="B123" s="18"/>
      <c r="C123" s="18"/>
      <c r="D123" s="4"/>
      <c r="E123" s="83"/>
      <c r="F123" s="83"/>
      <c r="G123" s="83"/>
      <c r="H123" s="78"/>
      <c r="I123" s="19"/>
      <c r="J123" s="83"/>
      <c r="K123" s="82"/>
    </row>
    <row r="124" spans="2:11" s="122" customFormat="1" ht="17.45" customHeight="1" x14ac:dyDescent="0.3">
      <c r="B124" s="127" t="s">
        <v>75</v>
      </c>
      <c r="C124" s="127"/>
      <c r="D124" s="126"/>
      <c r="E124" s="127"/>
      <c r="F124" s="127"/>
      <c r="G124" s="127"/>
      <c r="H124" s="152"/>
      <c r="I124" s="126" t="s">
        <v>2</v>
      </c>
      <c r="J124" s="127" t="s">
        <v>3</v>
      </c>
      <c r="K124" s="153"/>
    </row>
    <row r="125" spans="2:11" ht="15" hidden="1" customHeight="1" x14ac:dyDescent="0.25">
      <c r="B125" s="70"/>
      <c r="C125" s="70"/>
      <c r="D125" s="2"/>
      <c r="E125" s="3"/>
      <c r="F125" s="3"/>
      <c r="G125" s="3"/>
      <c r="H125" s="73"/>
      <c r="I125" s="4"/>
      <c r="J125" s="3"/>
      <c r="K125" s="74"/>
    </row>
    <row r="126" spans="2:11" ht="15" customHeight="1" x14ac:dyDescent="0.25">
      <c r="B126" s="18" t="s">
        <v>76</v>
      </c>
      <c r="C126" s="18"/>
      <c r="D126" s="68"/>
      <c r="E126" s="78"/>
      <c r="F126" s="83"/>
      <c r="G126" s="83"/>
      <c r="H126" s="78"/>
      <c r="I126" s="68"/>
      <c r="J126" s="21"/>
      <c r="K126" s="82"/>
    </row>
    <row r="127" spans="2:11" ht="15" customHeight="1" x14ac:dyDescent="0.25">
      <c r="B127" s="18" t="s">
        <v>63</v>
      </c>
      <c r="C127" s="18"/>
      <c r="D127" s="68"/>
      <c r="E127" s="78"/>
      <c r="F127" s="83"/>
      <c r="G127" s="83"/>
      <c r="H127" s="78"/>
      <c r="I127" s="68"/>
      <c r="J127" s="78" t="s">
        <v>123</v>
      </c>
      <c r="K127" s="82"/>
    </row>
    <row r="128" spans="2:11" ht="15" customHeight="1" x14ac:dyDescent="0.25">
      <c r="B128" s="21" t="s">
        <v>85</v>
      </c>
      <c r="C128" s="78"/>
      <c r="D128" s="68"/>
      <c r="E128" s="78"/>
      <c r="F128" s="83"/>
      <c r="G128" s="83"/>
      <c r="H128" s="78" t="str">
        <f>$D$19</f>
        <v>€</v>
      </c>
      <c r="I128" s="68">
        <v>0</v>
      </c>
      <c r="J128" s="21" t="s">
        <v>17</v>
      </c>
      <c r="K128" s="82"/>
    </row>
    <row r="129" spans="1:12" ht="15" customHeight="1" x14ac:dyDescent="0.25">
      <c r="B129" s="21" t="s">
        <v>19</v>
      </c>
      <c r="C129" s="78"/>
      <c r="D129" s="68"/>
      <c r="E129" s="78"/>
      <c r="F129" s="83"/>
      <c r="G129" s="83"/>
      <c r="H129" s="78" t="str">
        <f>$D$19</f>
        <v>€</v>
      </c>
      <c r="I129" s="68">
        <v>0</v>
      </c>
      <c r="J129" s="21" t="s">
        <v>17</v>
      </c>
      <c r="K129" s="82"/>
    </row>
    <row r="130" spans="1:12" ht="15" customHeight="1" x14ac:dyDescent="0.25">
      <c r="B130" s="70"/>
      <c r="C130" s="70"/>
      <c r="D130" s="2"/>
      <c r="E130" s="3"/>
      <c r="F130" s="3"/>
      <c r="G130" s="3"/>
      <c r="H130" s="73"/>
      <c r="I130" s="4"/>
      <c r="J130" s="3"/>
      <c r="K130" s="74"/>
    </row>
    <row r="131" spans="1:12" s="135" customFormat="1" ht="17.45" customHeight="1" x14ac:dyDescent="0.25">
      <c r="B131" s="129" t="s">
        <v>113</v>
      </c>
      <c r="C131" s="129"/>
      <c r="D131" s="132"/>
      <c r="E131" s="129"/>
      <c r="F131" s="129"/>
      <c r="G131" s="129"/>
      <c r="H131" s="129" t="str">
        <f>$D$19</f>
        <v>€</v>
      </c>
      <c r="I131" s="65">
        <f>SUM(I125:I130)</f>
        <v>0</v>
      </c>
      <c r="J131" s="154"/>
      <c r="K131" s="131"/>
    </row>
    <row r="132" spans="1:12" ht="15" customHeight="1" x14ac:dyDescent="0.25">
      <c r="B132" s="83"/>
      <c r="C132" s="83"/>
      <c r="D132" s="19"/>
      <c r="E132" s="18"/>
      <c r="F132" s="83"/>
      <c r="G132" s="83"/>
      <c r="H132" s="78"/>
      <c r="I132" s="84"/>
      <c r="J132" s="83"/>
      <c r="K132" s="82"/>
    </row>
    <row r="133" spans="1:12" s="122" customFormat="1" ht="17.45" customHeight="1" x14ac:dyDescent="0.3">
      <c r="B133" s="127" t="s">
        <v>72</v>
      </c>
      <c r="C133" s="127"/>
      <c r="D133" s="126"/>
      <c r="E133" s="127"/>
      <c r="F133" s="127"/>
      <c r="G133" s="127"/>
      <c r="H133" s="152"/>
      <c r="I133" s="126" t="s">
        <v>2</v>
      </c>
      <c r="J133" s="127" t="s">
        <v>3</v>
      </c>
      <c r="K133" s="153"/>
    </row>
    <row r="134" spans="1:12" ht="15" hidden="1" customHeight="1" x14ac:dyDescent="0.25">
      <c r="B134" s="18" t="s">
        <v>76</v>
      </c>
      <c r="C134" s="18"/>
      <c r="D134" s="68"/>
      <c r="E134" s="78"/>
      <c r="F134" s="83"/>
      <c r="G134" s="83"/>
      <c r="H134" s="78"/>
      <c r="I134" s="68"/>
      <c r="J134" s="21"/>
      <c r="K134" s="82"/>
    </row>
    <row r="135" spans="1:12" ht="15" customHeight="1" x14ac:dyDescent="0.25">
      <c r="B135" s="18"/>
      <c r="C135" s="18"/>
      <c r="D135" s="68"/>
      <c r="E135" s="78"/>
      <c r="F135" s="83"/>
      <c r="G135" s="83"/>
      <c r="H135" s="78"/>
      <c r="I135" s="68"/>
      <c r="J135" s="21"/>
      <c r="K135" s="82"/>
    </row>
    <row r="136" spans="1:12" ht="15" customHeight="1" x14ac:dyDescent="0.25">
      <c r="B136" s="18" t="s">
        <v>72</v>
      </c>
      <c r="C136" s="18"/>
      <c r="D136" s="68"/>
      <c r="E136" s="78"/>
      <c r="F136" s="83"/>
      <c r="G136" s="83"/>
      <c r="H136" s="78"/>
      <c r="I136" s="68"/>
      <c r="J136" s="78" t="s">
        <v>124</v>
      </c>
      <c r="K136" s="82"/>
    </row>
    <row r="137" spans="1:12" ht="15" customHeight="1" x14ac:dyDescent="0.25">
      <c r="B137" s="21" t="s">
        <v>13</v>
      </c>
      <c r="C137" s="78"/>
      <c r="D137" s="4"/>
      <c r="E137" s="83"/>
      <c r="F137" s="83"/>
      <c r="G137" s="18"/>
      <c r="H137" s="78" t="str">
        <f>$D$19</f>
        <v>€</v>
      </c>
      <c r="I137" s="68">
        <v>0</v>
      </c>
      <c r="J137" s="21" t="s">
        <v>14</v>
      </c>
      <c r="K137" s="82"/>
    </row>
    <row r="138" spans="1:12" ht="15" customHeight="1" x14ac:dyDescent="0.25">
      <c r="B138" s="18" t="s">
        <v>76</v>
      </c>
      <c r="C138" s="18"/>
      <c r="D138" s="68"/>
      <c r="E138" s="78"/>
      <c r="F138" s="83"/>
      <c r="G138" s="83"/>
      <c r="H138" s="78"/>
      <c r="I138" s="68"/>
      <c r="J138" s="21"/>
      <c r="K138" s="82"/>
    </row>
    <row r="139" spans="1:12" s="135" customFormat="1" ht="17.45" customHeight="1" x14ac:dyDescent="0.25">
      <c r="B139" s="129" t="str">
        <f>"Totale Materiële investeringen"</f>
        <v>Totale Materiële investeringen</v>
      </c>
      <c r="C139" s="129"/>
      <c r="D139" s="132"/>
      <c r="E139" s="129"/>
      <c r="F139" s="129"/>
      <c r="G139" s="155" t="str">
        <f>IF($I$139&gt;0,Voorwaarden!$F$7,"")</f>
        <v/>
      </c>
      <c r="H139" s="129" t="str">
        <f>$D$19</f>
        <v>€</v>
      </c>
      <c r="I139" s="65">
        <f>SUM(I134:I138)</f>
        <v>0</v>
      </c>
      <c r="J139" s="129" t="str">
        <f>IF(Voorwaarden!$E$12,"Let op; je materiële investeringen mogen niet meer zijn dan "&amp;Voorwaarden!$C$12&amp;" van je totale projectkosten.","")</f>
        <v/>
      </c>
      <c r="K139" s="131"/>
    </row>
    <row r="140" spans="1:12" ht="15" customHeight="1" x14ac:dyDescent="0.25">
      <c r="B140" s="18"/>
      <c r="C140" s="18"/>
      <c r="D140" s="4"/>
      <c r="E140" s="83"/>
      <c r="F140" s="83"/>
      <c r="G140" s="83"/>
      <c r="H140" s="78"/>
      <c r="I140" s="19"/>
      <c r="J140" s="83"/>
      <c r="K140" s="82"/>
    </row>
    <row r="141" spans="1:12" s="135" customFormat="1" ht="24.95" customHeight="1" x14ac:dyDescent="0.25">
      <c r="A141" s="133"/>
      <c r="B141" s="156" t="s">
        <v>114</v>
      </c>
      <c r="C141" s="156"/>
      <c r="D141" s="158"/>
      <c r="E141" s="156"/>
      <c r="F141" s="156"/>
      <c r="G141" s="156"/>
      <c r="H141" s="156" t="str">
        <f>$D$19</f>
        <v>€</v>
      </c>
      <c r="I141" s="100">
        <f>ROUND(SUM(I101,I115,I122,I131,I139),0)</f>
        <v>0</v>
      </c>
      <c r="J141" s="156" t="str">
        <f>IFERROR(IF(I141-I85&gt;0,"Let op; je ingevulde kosten zijn hoger dan je ingevulde baten. Je begroting is daarmee niet sluitend.",IF($I$85-$I$141&gt;0,"Let op; je ingevulde baten zijn hoger dan je ingevulde kosten. Je begroting is daarmee niet sluitend.","")),"")</f>
        <v/>
      </c>
      <c r="K141" s="157"/>
      <c r="L141" s="133"/>
    </row>
    <row r="142" spans="1:12" ht="15" customHeight="1" x14ac:dyDescent="0.35">
      <c r="B142" s="24"/>
      <c r="C142" s="25"/>
      <c r="D142" s="26"/>
      <c r="E142" s="24"/>
      <c r="F142" s="27"/>
      <c r="G142" s="27"/>
      <c r="H142" s="28"/>
      <c r="I142" s="29"/>
      <c r="J142" s="27"/>
    </row>
    <row r="143" spans="1:12" ht="15" customHeight="1" x14ac:dyDescent="0.35">
      <c r="B143" s="24"/>
      <c r="C143" s="25"/>
      <c r="D143" s="26"/>
      <c r="E143" s="24"/>
      <c r="F143" s="27"/>
      <c r="G143" s="27"/>
      <c r="H143" s="28"/>
      <c r="I143" s="29"/>
      <c r="J143" s="27"/>
    </row>
    <row r="144" spans="1:12" ht="15" customHeight="1" x14ac:dyDescent="0.35">
      <c r="B144" s="24"/>
      <c r="C144" s="25"/>
      <c r="D144" s="26"/>
      <c r="E144" s="24"/>
      <c r="F144" s="27"/>
      <c r="G144" s="27"/>
      <c r="H144" s="28"/>
      <c r="I144" s="29"/>
      <c r="J144" s="27"/>
    </row>
  </sheetData>
  <sheetProtection sheet="1" objects="1" scenarios="1" insertRows="0" deleteRows="0"/>
  <conditionalFormatting sqref="I85 I141">
    <cfRule type="expression" dxfId="0" priority="3">
      <formula>$I$141-$I$85&lt;&gt;0</formula>
    </cfRule>
  </conditionalFormatting>
  <hyperlinks>
    <hyperlink ref="B91" r:id="rId1" xr:uid="{2331FF30-B369-4268-8A4B-A5F0802A0569}"/>
  </hyperlinks>
  <pageMargins left="0.70866141732283472" right="0.70866141732283472" top="0.74803149606299213" bottom="0.74803149606299213" header="0.31496062992125984" footer="0.31496062992125984"/>
  <pageSetup paperSize="8" scale="46" orientation="landscape" r:id="rId2"/>
  <ignoredErrors>
    <ignoredError sqref="H37:H38 H31 H25 J25 H44:H45 H53:H54 H63 C65:C66 H65:H66 I65:I66 H71 H73:H74 I73:I74 C73:C74 C80:C81 H78 H80:H81 I80:I81 C95:I100 H107:I113 H120:I120 H128:I129 H137:I137" unlockedFormula="1"/>
  </ignoredErrors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BC2C45AF-FB0F-496A-A3D5-A8123EEB5674}">
            <xm:f>OR(Voorwaarden!$E$9,Voorwaarden!$E$10)</xm:f>
            <x14:dxf>
              <font>
                <color rgb="FFFF0000"/>
              </font>
            </x14:dxf>
          </x14:cfRule>
          <xm:sqref>D86</xm:sqref>
        </x14:conditionalFormatting>
        <x14:conditionalFormatting xmlns:xm="http://schemas.microsoft.com/office/excel/2006/main">
          <x14:cfRule type="expression" priority="1" id="{958C1241-28CD-4801-94D1-99337BD7B893}">
            <xm:f>OR(Voorwaarden!$E$7,Voorwaarden!$E$8)</xm:f>
            <x14:dxf>
              <font>
                <color rgb="FFFF0000"/>
              </font>
            </x14:dxf>
          </x14:cfRule>
          <xm:sqref>G139</xm:sqref>
        </x14:conditionalFormatting>
        <x14:conditionalFormatting xmlns:xm="http://schemas.microsoft.com/office/excel/2006/main">
          <x14:cfRule type="expression" priority="7" id="{39591C83-C3BE-4D7B-8FF4-AF9EC448DC7E}">
            <xm:f>OR(Voorwaarden!$E$5,Voorwaarden!$E$6)</xm:f>
            <x14:dxf>
              <font>
                <color rgb="FFFF0000"/>
              </font>
            </x14:dxf>
          </x14:cfRule>
          <xm:sqref>I25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16F905A-2027-4996-83D6-71085F9ADA48}">
          <x14:formula1>
            <xm:f>Voorwaarden!$C$21:$D$21</xm:f>
          </x14:formula1>
          <xm:sqref>D16</xm:sqref>
        </x14:dataValidation>
        <x14:dataValidation type="list" allowBlank="1" showInputMessage="1" showErrorMessage="1" xr:uid="{7FA04A3F-0711-4EBD-9E22-BCFD2AFFAB38}">
          <x14:formula1>
            <xm:f>Voorwaarden!$C$22:$F$22</xm:f>
          </x14:formula1>
          <xm:sqref>D19</xm:sqref>
        </x14:dataValidation>
        <x14:dataValidation type="list" allowBlank="1" showInputMessage="1" showErrorMessage="1" xr:uid="{5D151AF5-3927-4BF6-9CD5-CDA1A0997167}">
          <x14:formula1>
            <xm:f>Voorwaarden!$C$23:$D$23</xm:f>
          </x14:formula1>
          <xm:sqref>D17 D19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B14B7-2027-4A68-AF34-1163614F0BC1}">
  <dimension ref="A1:G30"/>
  <sheetViews>
    <sheetView workbookViewId="0">
      <selection activeCell="C10" sqref="C10"/>
    </sheetView>
  </sheetViews>
  <sheetFormatPr defaultRowHeight="15" x14ac:dyDescent="0.25"/>
  <cols>
    <col min="1" max="1" width="45.140625" style="42" customWidth="1"/>
    <col min="2" max="2" width="19" style="42" customWidth="1"/>
    <col min="3" max="3" width="33.42578125" style="42" customWidth="1"/>
    <col min="4" max="4" width="19.42578125" style="42" bestFit="1" customWidth="1"/>
    <col min="5" max="5" width="30" style="42" customWidth="1"/>
    <col min="6" max="6" width="25.28515625" style="42" bestFit="1" customWidth="1"/>
    <col min="7" max="16384" width="9.140625" style="42"/>
  </cols>
  <sheetData>
    <row r="1" spans="1:7" s="41" customFormat="1" x14ac:dyDescent="0.25">
      <c r="A1" s="41" t="s">
        <v>33</v>
      </c>
      <c r="B1" s="41" t="s">
        <v>58</v>
      </c>
      <c r="C1" s="41" t="s">
        <v>32</v>
      </c>
      <c r="E1" s="41" t="s">
        <v>86</v>
      </c>
      <c r="F1" s="41" t="s">
        <v>55</v>
      </c>
    </row>
    <row r="2" spans="1:7" x14ac:dyDescent="0.25">
      <c r="A2" s="42" t="s">
        <v>51</v>
      </c>
      <c r="C2" s="50" t="s">
        <v>130</v>
      </c>
    </row>
    <row r="3" spans="1:7" x14ac:dyDescent="0.25">
      <c r="A3" s="42" t="s">
        <v>95</v>
      </c>
      <c r="C3" s="105" t="s">
        <v>131</v>
      </c>
    </row>
    <row r="4" spans="1:7" x14ac:dyDescent="0.25">
      <c r="A4" s="42" t="s">
        <v>122</v>
      </c>
      <c r="C4" s="105" t="s">
        <v>132</v>
      </c>
    </row>
    <row r="5" spans="1:7" x14ac:dyDescent="0.25">
      <c r="A5" s="42" t="s">
        <v>34</v>
      </c>
      <c r="C5" s="51">
        <v>50000</v>
      </c>
      <c r="E5" s="42" t="b">
        <f>Begroting!$I$25&gt;$C$5</f>
        <v>0</v>
      </c>
      <c r="F5" s="42">
        <f>Begroting!I24</f>
        <v>0</v>
      </c>
    </row>
    <row r="6" spans="1:7" x14ac:dyDescent="0.25">
      <c r="A6" s="42" t="s">
        <v>49</v>
      </c>
      <c r="C6" s="51">
        <v>15000</v>
      </c>
      <c r="E6" s="42" t="b">
        <f>AND(Begroting!$I$25&lt;$C$6,Begroting!$I$25&lt;&gt;0)</f>
        <v>0</v>
      </c>
      <c r="F6" s="42">
        <f>Begroting!I25</f>
        <v>0</v>
      </c>
    </row>
    <row r="7" spans="1:7" x14ac:dyDescent="0.25">
      <c r="A7" s="42" t="s">
        <v>35</v>
      </c>
      <c r="B7" s="43" t="s">
        <v>59</v>
      </c>
      <c r="C7" s="52">
        <v>1</v>
      </c>
      <c r="E7" s="42" t="b">
        <f>AND(Begroting!$D$16=$C$21,$F$7&gt;$C$7,Begroting!$I$139&gt;0)</f>
        <v>0</v>
      </c>
      <c r="F7" s="66" t="str">
        <f>IFERROR(Begroting!$I$139/Begroting!$I$141,"")</f>
        <v/>
      </c>
    </row>
    <row r="8" spans="1:7" x14ac:dyDescent="0.25">
      <c r="A8" s="42" t="s">
        <v>36</v>
      </c>
      <c r="B8" s="44" t="s">
        <v>60</v>
      </c>
      <c r="C8" s="52">
        <v>1</v>
      </c>
      <c r="E8" s="42" t="b">
        <f>AND(Begroting!$D$16=$D$21,$F$7&gt;$C$8,Begroting!$I$139&gt;0)</f>
        <v>0</v>
      </c>
      <c r="F8" s="66" t="str">
        <f>IFERROR(Begroting!$I$139/Begroting!$I$141,"")</f>
        <v/>
      </c>
    </row>
    <row r="9" spans="1:7" x14ac:dyDescent="0.25">
      <c r="A9" s="42" t="s">
        <v>56</v>
      </c>
      <c r="B9" s="43" t="s">
        <v>59</v>
      </c>
      <c r="C9" s="52">
        <v>1</v>
      </c>
      <c r="E9" s="42" t="b">
        <f>AND(Begroting!$D$16=$C$21,Begroting!$D$86&gt;$C$9)</f>
        <v>0</v>
      </c>
      <c r="F9" s="45">
        <f>Begroting!D86</f>
        <v>0</v>
      </c>
    </row>
    <row r="10" spans="1:7" s="46" customFormat="1" ht="15.75" thickBot="1" x14ac:dyDescent="0.3">
      <c r="A10" s="46" t="s">
        <v>57</v>
      </c>
      <c r="B10" s="101" t="s">
        <v>60</v>
      </c>
      <c r="C10" s="102">
        <v>1</v>
      </c>
      <c r="E10" s="46" t="b">
        <f>AND(Begroting!$D$16=$D$21,Begroting!$D$86&gt;$C$10)</f>
        <v>0</v>
      </c>
      <c r="F10" s="103">
        <f>Begroting!D86</f>
        <v>0</v>
      </c>
    </row>
    <row r="11" spans="1:7" s="41" customFormat="1" x14ac:dyDescent="0.25">
      <c r="A11" s="104" t="s">
        <v>33</v>
      </c>
      <c r="B11" s="104"/>
      <c r="C11" s="104" t="s">
        <v>90</v>
      </c>
      <c r="D11" s="104"/>
      <c r="E11" s="104" t="s">
        <v>91</v>
      </c>
      <c r="F11" s="104" t="s">
        <v>92</v>
      </c>
      <c r="G11" s="104" t="s">
        <v>93</v>
      </c>
    </row>
    <row r="12" spans="1:7" x14ac:dyDescent="0.25">
      <c r="A12" s="49" t="s">
        <v>88</v>
      </c>
      <c r="B12" s="49"/>
      <c r="C12" s="49" t="str">
        <f>IF(Begroting!$D$16="Europees Nederland",C7,C8) * 100 &amp; "%"</f>
        <v>100%</v>
      </c>
      <c r="D12" s="49"/>
      <c r="E12" s="49" t="b">
        <f>F12&gt;Voorwaarden!C12</f>
        <v>0</v>
      </c>
      <c r="F12" s="67">
        <f>Begroting!I139</f>
        <v>0</v>
      </c>
      <c r="G12" s="49"/>
    </row>
    <row r="13" spans="1:7" x14ac:dyDescent="0.25">
      <c r="A13" s="49" t="s">
        <v>89</v>
      </c>
      <c r="B13" s="49"/>
      <c r="C13" s="49" t="str">
        <f>IF(Begroting!$D$16="Europees Nederland",C9,C10) * 100 &amp; "%"</f>
        <v>100%</v>
      </c>
      <c r="D13" s="49"/>
      <c r="E13" s="49" t="b">
        <f>F13&gt;C13</f>
        <v>0</v>
      </c>
      <c r="F13" s="53">
        <f>Begroting!D146</f>
        <v>0</v>
      </c>
      <c r="G13" s="49"/>
    </row>
    <row r="14" spans="1:7" x14ac:dyDescent="0.25">
      <c r="A14" s="49" t="s">
        <v>87</v>
      </c>
      <c r="B14" s="49"/>
      <c r="C14" s="49"/>
      <c r="D14" s="49"/>
      <c r="E14" s="49" t="b">
        <f>OR(Begroting!$I$25&gt;$C$5,AND(Begroting!$I$25&lt;$C$6,Begroting!$I$25&lt;&gt;0))</f>
        <v>0</v>
      </c>
      <c r="F14" s="67">
        <f>Begroting!$I$24</f>
        <v>0</v>
      </c>
      <c r="G14" s="49"/>
    </row>
    <row r="15" spans="1:7" x14ac:dyDescent="0.25">
      <c r="A15" s="49" t="s">
        <v>94</v>
      </c>
      <c r="B15" s="49"/>
      <c r="C15" s="49"/>
      <c r="D15" s="49"/>
      <c r="E15" s="49" t="b">
        <f>AND(Begroting!I85&lt;&gt;Begroting!I141,Begroting!I85&lt;&gt;0,Begroting!I141&lt;&gt;0)</f>
        <v>0</v>
      </c>
      <c r="F15" s="49"/>
      <c r="G15" s="49"/>
    </row>
    <row r="19" spans="1:6" s="46" customFormat="1" ht="15.75" thickBot="1" x14ac:dyDescent="0.3"/>
    <row r="20" spans="1:6" x14ac:dyDescent="0.25">
      <c r="A20" s="41" t="s">
        <v>33</v>
      </c>
      <c r="B20" s="41"/>
      <c r="C20" s="41" t="s">
        <v>41</v>
      </c>
    </row>
    <row r="21" spans="1:6" x14ac:dyDescent="0.25">
      <c r="A21" s="42" t="s">
        <v>38</v>
      </c>
      <c r="C21" s="43" t="s">
        <v>39</v>
      </c>
      <c r="D21" s="44" t="s">
        <v>40</v>
      </c>
    </row>
    <row r="22" spans="1:6" x14ac:dyDescent="0.25">
      <c r="A22" s="42" t="s">
        <v>42</v>
      </c>
      <c r="C22" s="47" t="s">
        <v>44</v>
      </c>
      <c r="D22" s="42" t="s">
        <v>45</v>
      </c>
      <c r="E22" s="42" t="s">
        <v>46</v>
      </c>
      <c r="F22" s="42" t="s">
        <v>47</v>
      </c>
    </row>
    <row r="23" spans="1:6" x14ac:dyDescent="0.25">
      <c r="A23" s="42" t="s">
        <v>66</v>
      </c>
      <c r="C23" s="42" t="s">
        <v>67</v>
      </c>
      <c r="D23" s="42" t="s">
        <v>68</v>
      </c>
    </row>
    <row r="28" spans="1:6" x14ac:dyDescent="0.25">
      <c r="A28" s="42" t="s">
        <v>129</v>
      </c>
    </row>
    <row r="29" spans="1:6" x14ac:dyDescent="0.25">
      <c r="A29" s="162">
        <v>46008</v>
      </c>
    </row>
    <row r="30" spans="1:6" x14ac:dyDescent="0.25">
      <c r="A30" s="42" t="s">
        <v>98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4B7208A1AE654D8BA0423C132356B7" ma:contentTypeVersion="4" ma:contentTypeDescription="Een nieuw document maken." ma:contentTypeScope="" ma:versionID="3a6a9feda47b9501d9374aec8ac24884">
  <xsd:schema xmlns:xsd="http://www.w3.org/2001/XMLSchema" xmlns:xs="http://www.w3.org/2001/XMLSchema" xmlns:p="http://schemas.microsoft.com/office/2006/metadata/properties" xmlns:ns2="74fb655f-2d35-46a7-ac4a-6dee870e6180" targetNamespace="http://schemas.microsoft.com/office/2006/metadata/properties" ma:root="true" ma:fieldsID="1e65e47b214120f828993c27eb2f2b1b" ns2:_="">
    <xsd:import namespace="74fb655f-2d35-46a7-ac4a-6dee870e61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fb655f-2d35-46a7-ac4a-6dee870e61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47B788-DB31-4295-A239-03D83854402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8E6E85F-BF0E-4ACC-B18B-3831FBA9E5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D363-9827-4F45-B968-B24377B0BE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fb655f-2d35-46a7-ac4a-6dee870e61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Begroting</vt:lpstr>
      <vt:lpstr>Voorwaarden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Lars Botma</dc:creator>
  <cp:keywords/>
  <dc:description/>
  <cp:lastModifiedBy>Lars Botma</cp:lastModifiedBy>
  <cp:revision/>
  <dcterms:created xsi:type="dcterms:W3CDTF">2025-01-14T10:58:51Z</dcterms:created>
  <dcterms:modified xsi:type="dcterms:W3CDTF">2025-12-18T10:11:13Z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0x010100134B7208A1AE654D8BA0423C132356B7</vt:lpwstr>
  </property>
</Properties>
</file>