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groting" sheetId="1" state="visible" r:id="rId3"/>
    <sheet name="Voorwaarden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<sst xmlns="http://schemas.openxmlformats.org/spreadsheetml/2006/main" count="195" uniqueCount="133">
  <si>
    <t xml:space="preserve">Begroting &lt;Titel Project&gt;</t>
  </si>
  <si>
    <t xml:space="preserve">&lt;Naam aanvragende organisatie&gt;</t>
  </si>
  <si>
    <r>
      <rPr>
        <sz val="11"/>
        <color rgb="FF002F87"/>
        <rFont val="Calibri"/>
        <family val="2"/>
        <charset val="1"/>
      </rPr>
      <t xml:space="preserve">Noteer in de </t>
    </r>
    <r>
      <rPr>
        <i val="true"/>
        <sz val="11"/>
        <color theme="2" tint="-0.5"/>
        <rFont val="Calibri"/>
        <family val="2"/>
        <charset val="1"/>
      </rPr>
      <t xml:space="preserve">&lt;grijze&gt;</t>
    </r>
    <r>
      <rPr>
        <sz val="11"/>
        <color theme="2" tint="-0.5"/>
        <rFont val="Calibri"/>
        <family val="2"/>
        <charset val="1"/>
      </rPr>
      <t xml:space="preserve"> </t>
    </r>
    <r>
      <rPr>
        <sz val="11"/>
        <color rgb="FF002F87"/>
        <rFont val="Calibri"/>
        <family val="2"/>
        <charset val="1"/>
      </rPr>
      <t xml:space="preserve">cellen in kolom B de posten en geef in kolom J toelichting</t>
    </r>
  </si>
  <si>
    <r>
      <rPr>
        <sz val="11"/>
        <color rgb="FF002F87"/>
        <rFont val="Calibri"/>
        <family val="2"/>
        <charset val="1"/>
      </rPr>
      <t xml:space="preserve">Als het bedrag </t>
    </r>
    <r>
      <rPr>
        <sz val="11"/>
        <color rgb="FFFF0000"/>
        <rFont val="Calibri"/>
        <family val="2"/>
        <charset val="1"/>
      </rPr>
      <t xml:space="preserve">rood</t>
    </r>
    <r>
      <rPr>
        <sz val="11"/>
        <color rgb="FF002F87"/>
        <rFont val="Calibri"/>
        <family val="2"/>
        <charset val="1"/>
      </rPr>
      <t xml:space="preserve"> kleurt, is er niet aan een voorwaarde voldaan.</t>
    </r>
  </si>
  <si>
    <r>
      <rPr>
        <sz val="11"/>
        <color rgb="FF002F87"/>
        <rFont val="Calibri"/>
        <family val="2"/>
        <charset val="1"/>
      </rPr>
      <t xml:space="preserve">Als het bedrag </t>
    </r>
    <r>
      <rPr>
        <sz val="11"/>
        <color rgb="FFFF0000"/>
        <rFont val="Calibri"/>
        <family val="2"/>
        <charset val="1"/>
      </rPr>
      <t xml:space="preserve">rood</t>
    </r>
    <r>
      <rPr>
        <sz val="11"/>
        <color rgb="FF002F87"/>
        <rFont val="Calibri"/>
        <family val="2"/>
        <charset val="1"/>
      </rPr>
      <t xml:space="preserve"> kleurt, kijk dan in kolom J voor een toelichting.</t>
    </r>
  </si>
  <si>
    <t xml:space="preserve">De begroting mag geen post onvoorzien bevatten.</t>
  </si>
  <si>
    <t xml:space="preserve">Algemene informatie begroting</t>
  </si>
  <si>
    <t xml:space="preserve">Kies hier wat van toepassing is</t>
  </si>
  <si>
    <t xml:space="preserve">Waar is je organisatie gevestigd?</t>
  </si>
  <si>
    <t xml:space="preserve">Europees Nederland</t>
  </si>
  <si>
    <t xml:space="preserve">Vul je de begroting inclusief of exclusief btw in?</t>
  </si>
  <si>
    <t xml:space="preserve">incl btw</t>
  </si>
  <si>
    <t xml:space="preserve">De subsidie die je van het Fonds ontvangt is inclusief eventuele btw. Bij het opstellen van de begroting bij je subsidieaanvraag hou je rekening met een eventuele btw-afdracht. </t>
  </si>
  <si>
    <t xml:space="preserve">Afhankelijk van je eigen financiële situatie kun je de begroting inclusief of exclusief btw opstellen. Overleg met je financieel adviseur of een belastinginspecteur wat voor jou van toepassing is.</t>
  </si>
  <si>
    <t xml:space="preserve">In welke valuta vul je je begroting in?</t>
  </si>
  <si>
    <t xml:space="preserve">€</t>
  </si>
  <si>
    <t xml:space="preserve">Euro, Amerikaanse Dollar, Caribische Gulden en of Antilliaanse Gulden</t>
  </si>
  <si>
    <t xml:space="preserve">Baten project</t>
  </si>
  <si>
    <t xml:space="preserve">Welk bedrag vraag je aan bij het Fonds?</t>
  </si>
  <si>
    <t xml:space="preserve">Inkomsten van andere organisaties/personen</t>
  </si>
  <si>
    <t xml:space="preserve">Bedrag</t>
  </si>
  <si>
    <t xml:space="preserve">Toelichting </t>
  </si>
  <si>
    <t xml:space="preserve">Overige publieke inkomsten</t>
  </si>
  <si>
    <t xml:space="preserve">&lt;naam verstrekker (gemeente/provincie/fonds, etc.)&gt;</t>
  </si>
  <si>
    <t xml:space="preserve">&lt;toelichting voor welk projectonderdeel de bijdrage wordt ingezet en geef aan of deze is toegezegd (ja/nee)&gt;</t>
  </si>
  <si>
    <t xml:space="preserve">Totale overige publieke inkomsten</t>
  </si>
  <si>
    <t xml:space="preserve">Private fondsen</t>
  </si>
  <si>
    <t xml:space="preserve">&lt;naam fonds&gt; </t>
  </si>
  <si>
    <t xml:space="preserve">Totale private fondsen</t>
  </si>
  <si>
    <t xml:space="preserve">Private inkomsten</t>
  </si>
  <si>
    <t xml:space="preserve">&lt;type (sponsor, gift, etc.)&gt;</t>
  </si>
  <si>
    <t xml:space="preserve">Totale overige private inkomsten</t>
  </si>
  <si>
    <t xml:space="preserve">Eigen inkomsten</t>
  </si>
  <si>
    <t xml:space="preserve">Eigen inkomsten project</t>
  </si>
  <si>
    <t xml:space="preserve">&lt;Eigen bijdrage deelnemers, kaartverkoop, etc&gt;</t>
  </si>
  <si>
    <t xml:space="preserve">&lt;omschrijving en specificatie eigen bijdrage&gt;</t>
  </si>
  <si>
    <t xml:space="preserve">Totale eigen inkomsten </t>
  </si>
  <si>
    <t xml:space="preserve">Eigen middelen</t>
  </si>
  <si>
    <t xml:space="preserve">Eigen middelen aanvrager</t>
  </si>
  <si>
    <t xml:space="preserve">Financiële middelen</t>
  </si>
  <si>
    <t xml:space="preserve">bijdrage in natura &lt;omschrijving&gt; </t>
  </si>
  <si>
    <t xml:space="preserve">&lt;toelichting opbouw bedrag&gt; </t>
  </si>
  <si>
    <t xml:space="preserve">Inzet uren</t>
  </si>
  <si>
    <t xml:space="preserve">Uurtarief</t>
  </si>
  <si>
    <t xml:space="preserve">Aantal uren</t>
  </si>
  <si>
    <t xml:space="preserve">inzet uren  &lt;omschrijving&gt;</t>
  </si>
  <si>
    <t xml:space="preserve">&lt;omschrijving en specificatie van activiteiten die uitgevoerd worden&gt;</t>
  </si>
  <si>
    <t xml:space="preserve">Eigen bijdragen samenwerkingspartners</t>
  </si>
  <si>
    <t xml:space="preserve">&lt;naam partner 1&gt;</t>
  </si>
  <si>
    <t xml:space="preserve">&lt;naam partner 2&gt;</t>
  </si>
  <si>
    <t xml:space="preserve">Totale eigen middelen</t>
  </si>
  <si>
    <t xml:space="preserve">Totale baten project</t>
  </si>
  <si>
    <t xml:space="preserve">% bijdrage Fonds voor Cultuurparticipatie t.o.v. de totale projectkosten</t>
  </si>
  <si>
    <t xml:space="preserve">Kosten project </t>
  </si>
  <si>
    <t xml:space="preserve">Personele kosten</t>
  </si>
  <si>
    <t xml:space="preserve">Medewerkers </t>
  </si>
  <si>
    <t xml:space="preserve">Totaal</t>
  </si>
  <si>
    <t xml:space="preserve">&lt;naam persoon, functie&gt; </t>
  </si>
  <si>
    <t xml:space="preserve">Inzet Externe professionals</t>
  </si>
  <si>
    <t xml:space="preserve">Overige personele lasten </t>
  </si>
  <si>
    <t xml:space="preserve">&lt;naam persoon, functie en organisatie&gt;</t>
  </si>
  <si>
    <t xml:space="preserve">Totale personele kosten </t>
  </si>
  <si>
    <t xml:space="preserve">Uitvoeringskosten</t>
  </si>
  <si>
    <t xml:space="preserve">Materiaalkosten </t>
  </si>
  <si>
    <t xml:space="preserve">Materiaalkosten:  Kosten voor aanschaf van materialen die noodzakelijk zijn voor de uitvoering van het project. </t>
  </si>
  <si>
    <t xml:space="preserve">&lt;materialen&gt;</t>
  </si>
  <si>
    <t xml:space="preserve">&lt;omschrijving type materialen, aantallen en kostprijs&gt;</t>
  </si>
  <si>
    <t xml:space="preserve">Reis- en verblijfkosten</t>
  </si>
  <si>
    <t xml:space="preserve">&lt;vul reis- en verblijfkosten in&gt;</t>
  </si>
  <si>
    <t xml:space="preserve">&lt;omschrijving soort en doel van reis&gt;</t>
  </si>
  <si>
    <t xml:space="preserve">Overige kosten</t>
  </si>
  <si>
    <t xml:space="preserve">&lt;omwisselkosten&gt;</t>
  </si>
  <si>
    <t xml:space="preserve">&lt;omschrijving omwisselkosten&gt;</t>
  </si>
  <si>
    <t xml:space="preserve">&lt;vertaalkosten&gt;</t>
  </si>
  <si>
    <t xml:space="preserve">&lt;omschrijving vertaalkosten&gt;</t>
  </si>
  <si>
    <t xml:space="preserve">&lt;Overige kosten&gt;</t>
  </si>
  <si>
    <t xml:space="preserve">&lt;omschrijving en specificatie overige kosten&gt;</t>
  </si>
  <si>
    <t xml:space="preserve">Totale uitvoeringskosten </t>
  </si>
  <si>
    <t xml:space="preserve">Publiciteitskosten</t>
  </si>
  <si>
    <t xml:space="preserve">&lt;digitale content, flyers, etc&gt; </t>
  </si>
  <si>
    <t xml:space="preserve">&lt;omschrijving en specificatie publiciteitskosten&gt;</t>
  </si>
  <si>
    <t xml:space="preserve">Totale publiciteitskosten </t>
  </si>
  <si>
    <t xml:space="preserve">Algemene bedrijfkosten</t>
  </si>
  <si>
    <t xml:space="preserve"> </t>
  </si>
  <si>
    <t xml:space="preserve">Algemene bedrijfslasten t.b.v. het project</t>
  </si>
  <si>
    <t xml:space="preserve">Let op: Alleen kosten die direct verband houden met het project of activiteiten komen in aanmerking voor subsidiëring.</t>
  </si>
  <si>
    <t xml:space="preserve">&lt;kantoorkosten&gt;</t>
  </si>
  <si>
    <t xml:space="preserve">&lt;omschrijving kosten &gt;</t>
  </si>
  <si>
    <t xml:space="preserve">&lt;vul overige kosten in&gt;</t>
  </si>
  <si>
    <t xml:space="preserve">Totale algemene bedrijfskosten</t>
  </si>
  <si>
    <t xml:space="preserve">Materiële investeringen</t>
  </si>
  <si>
    <t xml:space="preserve">Materiële investeringen: Kosten voor de aanschaf van materialen voor een project die de aanvrager na het project nog langere tijd kan gebruiken. </t>
  </si>
  <si>
    <t xml:space="preserve">&lt;materiële investeringen&gt;</t>
  </si>
  <si>
    <t xml:space="preserve">&lt;omschrijving type investeringen&gt;</t>
  </si>
  <si>
    <t xml:space="preserve">Totale kosten project</t>
  </si>
  <si>
    <t xml:space="preserve">Type</t>
  </si>
  <si>
    <t xml:space="preserve">Van toepassing op</t>
  </si>
  <si>
    <t xml:space="preserve">Vul deze kolom in</t>
  </si>
  <si>
    <t xml:space="preserve">Berekening Blad1 FOUT</t>
  </si>
  <si>
    <t xml:space="preserve">Berekening Blad1 uitkomst</t>
  </si>
  <si>
    <t xml:space="preserve">Naam Regeling</t>
  </si>
  <si>
    <t xml:space="preserve">Samen werken aan cultuur</t>
  </si>
  <si>
    <t xml:space="preserve">Naam Deelregeling</t>
  </si>
  <si>
    <t xml:space="preserve">Ontwikkelen</t>
  </si>
  <si>
    <t xml:space="preserve">Link naar de regeling</t>
  </si>
  <si>
    <t xml:space="preserve">https://cultuurparticipatie.nl/subsidie-aanvragen/139/co-creatie-samen-werken-aan-cultuur-ontwikkelen</t>
  </si>
  <si>
    <t xml:space="preserve">Maximum aanvraagbaar bedrag per aanvraag</t>
  </si>
  <si>
    <t xml:space="preserve">Minimaal aanvraagbaar bedrag per aanvraag</t>
  </si>
  <si>
    <t xml:space="preserve">Maximum percentage materiële investeringen EDK</t>
  </si>
  <si>
    <t xml:space="preserve">EDK</t>
  </si>
  <si>
    <t xml:space="preserve">Maximum percentage materiële investeringen CDK</t>
  </si>
  <si>
    <t xml:space="preserve">CDK</t>
  </si>
  <si>
    <t xml:space="preserve">Maximum percentage bijdrage van het FCP EDK</t>
  </si>
  <si>
    <t xml:space="preserve">Maximum percentage bijdrage van het FCP CDK</t>
  </si>
  <si>
    <t xml:space="preserve">Voorwaarde</t>
  </si>
  <si>
    <t xml:space="preserve">Berekening fout</t>
  </si>
  <si>
    <t xml:space="preserve">Waarde begroting</t>
  </si>
  <si>
    <t xml:space="preserve">Melding bij fout</t>
  </si>
  <si>
    <t xml:space="preserve">Percentage materiële investeringen</t>
  </si>
  <si>
    <t xml:space="preserve">Percentage bijdrage het van FCP</t>
  </si>
  <si>
    <t xml:space="preserve">Berekend bedrag voldoet</t>
  </si>
  <si>
    <t xml:space="preserve">Begroting sluit</t>
  </si>
  <si>
    <t xml:space="preserve">Vaste waarden</t>
  </si>
  <si>
    <t xml:space="preserve">Aanvragers toestaan uit</t>
  </si>
  <si>
    <t xml:space="preserve">Caribisch Nederland</t>
  </si>
  <si>
    <t xml:space="preserve">Toegestane valuta</t>
  </si>
  <si>
    <t xml:space="preserve">US$</t>
  </si>
  <si>
    <t xml:space="preserve">Cg</t>
  </si>
  <si>
    <t xml:space="preserve">ANG</t>
  </si>
  <si>
    <t xml:space="preserve">BTW</t>
  </si>
  <si>
    <t xml:space="preserve">excl btw</t>
  </si>
  <si>
    <t xml:space="preserve">v 3.2.2</t>
  </si>
  <si>
    <t xml:space="preserve">Lars Botma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</si>
</sst>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_ &quot;€ &quot;* #,##0_ ;_ &quot;€ &quot;* \-#,##0_ ;_ &quot;€ &quot;* \-??_ ;_ @_ "/>
    <numFmt numFmtId="167" formatCode="@"/>
    <numFmt numFmtId="168" formatCode="General"/>
    <numFmt numFmtId="169" formatCode="_ &quot;€ &quot;* #,##0.00_ ;_ &quot;€ &quot;* \-#,##0.00_ ;_ &quot;€ &quot;* \-??_ ;_ @_ "/>
    <numFmt numFmtId="170" formatCode="0"/>
    <numFmt numFmtId="171" formatCode="0.0%"/>
    <numFmt numFmtId="172" formatCode="_ * #,##0.00_ ;_ * \-#,##0.00_ ;_ * \-??_ ;_ @_ "/>
    <numFmt numFmtId="173" formatCode="&quot;€ &quot;#,##0"/>
    <numFmt numFmtId="174" formatCode="0%"/>
    <numFmt numFmtId="175" formatCode="m/d/yyyy"/>
  </numFmts>
  <fonts count="46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2F87"/>
      <name val="Calibri"/>
      <family val="2"/>
      <charset val="1"/>
    </font>
    <font>
      <i val="true"/>
      <sz val="11"/>
      <color rgb="FF002F87"/>
      <name val="Calibri"/>
      <family val="2"/>
      <charset val="1"/>
    </font>
    <font>
      <sz val="11"/>
      <color rgb="FFFF0000"/>
      <name val="Calibri"/>
      <family val="2"/>
      <charset val="1"/>
    </font>
    <font>
      <sz val="36"/>
      <color rgb="FF002F87"/>
      <name val="Calibri"/>
      <family val="2"/>
      <charset val="1"/>
    </font>
    <font>
      <i val="true"/>
      <sz val="36"/>
      <color theme="2" tint="-0.5"/>
      <name val="Calibri"/>
      <family val="2"/>
      <charset val="1"/>
    </font>
    <font>
      <b val="true"/>
      <i val="true"/>
      <sz val="16"/>
      <color theme="2" tint="-0.5"/>
      <name val="Calibri"/>
      <family val="2"/>
      <charset val="1"/>
    </font>
    <font>
      <b val="true"/>
      <sz val="16"/>
      <color rgb="FF002F87"/>
      <name val="Calibri"/>
      <family val="2"/>
      <charset val="1"/>
    </font>
    <font>
      <b val="true"/>
      <sz val="13"/>
      <color rgb="FF002F87"/>
      <name val="Calibri"/>
      <family val="2"/>
      <charset val="1"/>
    </font>
    <font>
      <u val="single"/>
      <sz val="11"/>
      <color theme="10"/>
      <name val="Aptos Narrow"/>
      <family val="2"/>
      <charset val="1"/>
    </font>
    <font>
      <b val="true"/>
      <sz val="14"/>
      <color rgb="FF002F87"/>
      <name val="Calibri"/>
      <family val="2"/>
      <charset val="1"/>
    </font>
    <font>
      <b val="true"/>
      <sz val="15"/>
      <color rgb="FF002F87"/>
      <name val="Calibri"/>
      <family val="2"/>
      <charset val="1"/>
    </font>
    <font>
      <sz val="11"/>
      <color rgb="FF101820"/>
      <name val="Calibri"/>
      <family val="2"/>
      <charset val="1"/>
    </font>
    <font>
      <i val="true"/>
      <sz val="11"/>
      <color rgb="FF101820"/>
      <name val="Calibri"/>
      <family val="2"/>
      <charset val="1"/>
    </font>
    <font>
      <sz val="11"/>
      <color theme="1"/>
      <name val="Calibri"/>
      <family val="2"/>
      <charset val="1"/>
    </font>
    <font>
      <i val="true"/>
      <sz val="11"/>
      <color theme="2" tint="-0.5"/>
      <name val="Calibri"/>
      <family val="2"/>
      <charset val="1"/>
    </font>
    <font>
      <sz val="11"/>
      <color theme="2" tint="-0.5"/>
      <name val="Calibri"/>
      <family val="2"/>
      <charset val="1"/>
    </font>
    <font>
      <b val="true"/>
      <sz val="11"/>
      <color rgb="FF002F87"/>
      <name val="Calibri"/>
      <family val="2"/>
      <charset val="1"/>
    </font>
    <font>
      <i val="true"/>
      <sz val="11"/>
      <color theme="1"/>
      <name val="Calibri"/>
      <family val="2"/>
      <charset val="1"/>
    </font>
    <font>
      <sz val="14"/>
      <color rgb="FF002F87"/>
      <name val="Calibri"/>
      <family val="2"/>
      <charset val="1"/>
    </font>
    <font>
      <b val="true"/>
      <sz val="14"/>
      <color rgb="FFF8F9FA"/>
      <name val="Calibri"/>
      <family val="2"/>
      <charset val="1"/>
    </font>
    <font>
      <b val="true"/>
      <i val="true"/>
      <sz val="14"/>
      <color rgb="FFF8F9FA"/>
      <name val="Calibri"/>
      <family val="2"/>
      <charset val="1"/>
    </font>
    <font>
      <sz val="14"/>
      <color rgb="FFFF0000"/>
      <name val="Calibri"/>
      <family val="2"/>
      <charset val="1"/>
    </font>
    <font>
      <b val="true"/>
      <i val="true"/>
      <sz val="11"/>
      <color rgb="FF002F87"/>
      <name val="Calibri"/>
      <family val="2"/>
      <charset val="1"/>
    </font>
    <font>
      <b val="true"/>
      <sz val="12"/>
      <color rgb="FF002F87"/>
      <name val="Calibri"/>
      <family val="2"/>
      <charset val="1"/>
    </font>
    <font>
      <b val="true"/>
      <i val="true"/>
      <sz val="12"/>
      <color rgb="FF002F87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i val="true"/>
      <sz val="14"/>
      <color rgb="FF002F87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i val="true"/>
      <sz val="11"/>
      <color rgb="FFFF0000"/>
      <name val="Calibri"/>
      <family val="2"/>
      <charset val="1"/>
    </font>
    <font>
      <b val="true"/>
      <sz val="11"/>
      <color theme="2" tint="-0.5"/>
      <name val="Calibri"/>
      <family val="2"/>
      <charset val="1"/>
    </font>
    <font>
      <b val="true"/>
      <sz val="11"/>
      <color rgb="FF002060"/>
      <name val="Calibri"/>
      <family val="2"/>
      <charset val="1"/>
    </font>
    <font>
      <sz val="11"/>
      <color rgb="FF002060"/>
      <name val="Calibri"/>
      <family val="2"/>
      <charset val="1"/>
    </font>
    <font>
      <i val="true"/>
      <sz val="11"/>
      <color rgb="FF002060"/>
      <name val="Calibri"/>
      <family val="2"/>
      <charset val="1"/>
    </font>
    <font>
      <sz val="14"/>
      <color rgb="FFF8F9FA"/>
      <name val="Calibri"/>
      <family val="2"/>
      <charset val="1"/>
    </font>
    <font>
      <i val="true"/>
      <sz val="14"/>
      <color rgb="FFF8F9FA"/>
      <name val="Calibri"/>
      <family val="2"/>
      <charset val="1"/>
    </font>
    <font>
      <b val="true"/>
      <sz val="11"/>
      <color rgb="FFF8F9FA"/>
      <name val="Calibri"/>
      <family val="2"/>
      <charset val="1"/>
    </font>
    <font>
      <sz val="11"/>
      <color rgb="FFF8F9FA"/>
      <name val="Calibri"/>
      <family val="2"/>
      <charset val="1"/>
    </font>
    <font>
      <i val="true"/>
      <sz val="11"/>
      <color rgb="FFF8F9FA"/>
      <name val="Calibri"/>
      <family val="2"/>
      <charset val="1"/>
    </font>
    <font>
      <i val="true"/>
      <u val="single"/>
      <sz val="11"/>
      <color rgb="FF002F87"/>
      <name val="Aptos Narrow"/>
      <family val="2"/>
      <charset val="1"/>
    </font>
    <font>
      <sz val="16"/>
      <color theme="1"/>
      <name val="Calibri"/>
      <family val="2"/>
      <charset val="1"/>
    </font>
    <font>
      <sz val="16"/>
      <color rgb="FF002F87"/>
      <name val="Calibri"/>
      <family val="2"/>
      <charset val="1"/>
    </font>
    <font>
      <b val="true"/>
      <sz val="11"/>
      <color theme="1"/>
      <name val="Aptos Narrow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8F9FA"/>
        <bgColor rgb="FFFFFFFF"/>
      </patternFill>
    </fill>
    <fill>
      <patternFill patternType="solid">
        <fgColor rgb="FFB0D4B4"/>
        <bgColor rgb="FFD9D9D9"/>
      </patternFill>
    </fill>
    <fill>
      <patternFill patternType="solid">
        <fgColor rgb="FF002F87"/>
        <bgColor rgb="FF002060"/>
      </patternFill>
    </fill>
    <fill>
      <patternFill patternType="solid">
        <fgColor rgb="FFF4C8CB"/>
        <bgColor rgb="FFF2CFEE"/>
      </patternFill>
    </fill>
    <fill>
      <patternFill patternType="solid">
        <fgColor theme="0" tint="-0.15"/>
        <bgColor rgb="FFDCEAF7"/>
      </patternFill>
    </fill>
    <fill>
      <patternFill patternType="solid">
        <fgColor theme="3" tint="0.8999"/>
        <bgColor rgb="FFD9F2D0"/>
      </patternFill>
    </fill>
    <fill>
      <patternFill patternType="solid">
        <fgColor theme="9" tint="0.7999"/>
        <bgColor rgb="FFDCEAF7"/>
      </patternFill>
    </fill>
    <fill>
      <patternFill patternType="solid">
        <fgColor theme="8" tint="0.7999"/>
        <bgColor rgb="FFF4C8CB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center" textRotation="0" wrapText="false" indent="1" shrinkToFit="false"/>
      <protection locked="false" hidden="false"/>
    </xf>
    <xf numFmtId="165" fontId="15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7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4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0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8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2" borderId="7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19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2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3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2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0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3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2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7" fillId="3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7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5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5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3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7" fillId="5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29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3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8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0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0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0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1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5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2" fillId="2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32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32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2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B0D4B4"/>
      <rgbColor rgb="FF747474"/>
      <rgbColor rgb="FF9999FF"/>
      <rgbColor rgb="FF993366"/>
      <rgbColor rgb="FFF8F9FA"/>
      <rgbColor rgb="FFDCEA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CFEE"/>
      <rgbColor rgb="FFD9F2D0"/>
      <rgbColor rgb="FFFFFF99"/>
      <rgbColor rgb="FF99CCFF"/>
      <rgbColor rgb="FFFF99CC"/>
      <rgbColor rgb="FFCC99FF"/>
      <rgbColor rgb="FFF4C8CB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2F87"/>
      <rgbColor rgb="FF339966"/>
      <rgbColor rgb="FF10182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1163880</xdr:colOff>
      <xdr:row>1</xdr:row>
      <xdr:rowOff>439920</xdr:rowOff>
    </xdr:from>
    <xdr:to>
      <xdr:col>6</xdr:col>
      <xdr:colOff>65520</xdr:colOff>
      <xdr:row>9</xdr:row>
      <xdr:rowOff>174240</xdr:rowOff>
    </xdr:to>
    <xdr:pic>
      <xdr:nvPicPr>
        <xdr:cNvPr id="0" name="Afbeelding 3" descr=""/>
        <xdr:cNvPicPr/>
      </xdr:nvPicPr>
      <xdr:blipFill>
        <a:blip r:embed="rId1"/>
        <a:stretch/>
      </xdr:blipFill>
      <xdr:spPr>
        <a:xfrm>
          <a:off x="8250480" y="630360"/>
          <a:ext cx="2822040" cy="1827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Kantoorthe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airpracticecode.nl/themas/eerlijke-vergoeding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4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80.29"/>
    <col collapsed="false" customWidth="true" hidden="false" outlineLevel="0" max="3" min="3" style="1" width="4.72"/>
    <col collapsed="false" customWidth="true" hidden="false" outlineLevel="0" max="4" min="4" style="2" width="18.29"/>
    <col collapsed="false" customWidth="true" hidden="false" outlineLevel="0" max="5" min="5" style="1" width="16.43"/>
    <col collapsed="false" customWidth="true" hidden="false" outlineLevel="0" max="7" min="6" style="1" width="14.29"/>
    <col collapsed="false" customWidth="true" hidden="false" outlineLevel="0" max="8" min="8" style="3" width="4.72"/>
    <col collapsed="false" customWidth="true" hidden="false" outlineLevel="0" max="9" min="9" style="4" width="20.57"/>
    <col collapsed="false" customWidth="true" hidden="false" outlineLevel="0" max="10" min="10" style="1" width="76.72"/>
    <col collapsed="false" customWidth="true" hidden="false" outlineLevel="0" max="11" min="11" style="5" width="48"/>
    <col collapsed="false" customWidth="true" hidden="false" outlineLevel="0" max="12" min="12" style="1" width="35.57"/>
    <col collapsed="false" customWidth="false" hidden="false" outlineLevel="0" max="16384" min="13" style="1" width="9.14"/>
  </cols>
  <sheetData>
    <row r="1" customFormat="false" ht="15" hidden="false" customHeight="true" outlineLevel="0" collapsed="false">
      <c r="B1" s="6"/>
      <c r="C1" s="6"/>
      <c r="D1" s="7"/>
      <c r="E1" s="8"/>
      <c r="F1" s="8"/>
      <c r="G1" s="8"/>
      <c r="H1" s="9"/>
      <c r="I1" s="10"/>
      <c r="J1" s="8"/>
      <c r="K1" s="11"/>
    </row>
    <row r="2" customFormat="false" ht="43.3" hidden="false" customHeight="false" outlineLevel="0" collapsed="false">
      <c r="B2" s="12" t="s">
        <v>0</v>
      </c>
      <c r="C2" s="6"/>
      <c r="D2" s="13"/>
      <c r="E2" s="6"/>
      <c r="F2" s="8"/>
      <c r="G2" s="8"/>
      <c r="H2" s="9"/>
      <c r="I2" s="10"/>
      <c r="J2" s="8"/>
      <c r="K2" s="11"/>
    </row>
    <row r="3" customFormat="false" ht="19.7" hidden="false" customHeight="false" outlineLevel="0" collapsed="false">
      <c r="B3" s="14" t="s">
        <v>1</v>
      </c>
      <c r="C3" s="15"/>
      <c r="D3" s="16"/>
      <c r="E3" s="17"/>
      <c r="F3" s="8"/>
      <c r="G3" s="8"/>
      <c r="H3" s="9"/>
      <c r="I3" s="10"/>
      <c r="J3" s="8"/>
      <c r="K3" s="11"/>
    </row>
    <row r="4" customFormat="false" ht="19.7" hidden="false" customHeight="false" outlineLevel="0" collapsed="false">
      <c r="B4" s="18"/>
      <c r="C4" s="15"/>
      <c r="D4" s="16"/>
      <c r="E4" s="17"/>
      <c r="F4" s="8"/>
      <c r="G4" s="8"/>
      <c r="H4" s="9"/>
      <c r="I4" s="10"/>
      <c r="J4" s="8"/>
      <c r="K4" s="11"/>
    </row>
    <row r="5" customFormat="false" ht="18.55" hidden="false" customHeight="false" outlineLevel="0" collapsed="false">
      <c r="B5" s="19" t="str">
        <f aca="false">HYPERLINK(Voorwaarden!C4,Voorwaarden!$C$2)</f>
        <v>Samen werken aan cultuur</v>
      </c>
      <c r="C5" s="20"/>
      <c r="D5" s="7"/>
      <c r="E5" s="8"/>
      <c r="F5" s="8"/>
      <c r="G5" s="8"/>
      <c r="H5" s="9"/>
      <c r="I5" s="10"/>
      <c r="J5" s="8"/>
      <c r="K5" s="11"/>
    </row>
    <row r="6" customFormat="false" ht="18.55" hidden="false" customHeight="false" outlineLevel="0" collapsed="false">
      <c r="B6" s="20" t="str">
        <f aca="false">Voorwaarden!$C$3</f>
        <v>Ontwikkelen</v>
      </c>
      <c r="C6" s="20"/>
      <c r="D6" s="7"/>
      <c r="E6" s="8"/>
      <c r="F6" s="8"/>
      <c r="G6" s="8"/>
      <c r="H6" s="9"/>
      <c r="I6" s="10"/>
      <c r="J6" s="8"/>
      <c r="K6" s="11"/>
    </row>
    <row r="7" customFormat="false" ht="15" hidden="false" customHeight="true" outlineLevel="0" collapsed="false">
      <c r="B7" s="21"/>
      <c r="C7" s="21"/>
      <c r="D7" s="22"/>
      <c r="E7" s="23"/>
      <c r="F7" s="23"/>
      <c r="G7" s="23"/>
      <c r="H7" s="24"/>
      <c r="I7" s="25"/>
      <c r="J7" s="8"/>
      <c r="K7" s="11"/>
    </row>
    <row r="8" customFormat="false" ht="15" hidden="false" customHeight="true" outlineLevel="0" collapsed="false">
      <c r="B8" s="26" t="s">
        <v>2</v>
      </c>
      <c r="C8" s="26"/>
      <c r="D8" s="22"/>
      <c r="E8" s="23"/>
      <c r="F8" s="23"/>
      <c r="G8" s="23"/>
      <c r="H8" s="24"/>
      <c r="I8" s="25"/>
      <c r="J8" s="8"/>
      <c r="K8" s="11"/>
    </row>
    <row r="9" customFormat="false" ht="15" hidden="false" customHeight="true" outlineLevel="0" collapsed="false">
      <c r="B9" s="26" t="s">
        <v>3</v>
      </c>
      <c r="C9" s="26"/>
      <c r="D9" s="22"/>
      <c r="E9" s="23"/>
      <c r="F9" s="23"/>
      <c r="G9" s="23"/>
      <c r="H9" s="24"/>
      <c r="I9" s="25"/>
      <c r="J9" s="8"/>
      <c r="K9" s="11"/>
    </row>
    <row r="10" customFormat="false" ht="15" hidden="false" customHeight="true" outlineLevel="0" collapsed="false">
      <c r="B10" s="26" t="s">
        <v>4</v>
      </c>
      <c r="C10" s="27"/>
      <c r="D10" s="22"/>
      <c r="E10" s="23"/>
      <c r="F10" s="23"/>
      <c r="G10" s="23"/>
      <c r="H10" s="24"/>
      <c r="I10" s="25"/>
      <c r="J10" s="8"/>
      <c r="K10" s="11"/>
    </row>
    <row r="11" customFormat="false" ht="15" hidden="false" customHeight="true" outlineLevel="0" collapsed="false">
      <c r="B11" s="27"/>
      <c r="C11" s="27"/>
      <c r="D11" s="22"/>
      <c r="E11" s="23"/>
      <c r="F11" s="23"/>
      <c r="G11" s="23"/>
      <c r="H11" s="24"/>
      <c r="I11" s="25"/>
      <c r="J11" s="8"/>
      <c r="K11" s="11"/>
    </row>
    <row r="12" customFormat="false" ht="15" hidden="false" customHeight="true" outlineLevel="0" collapsed="false">
      <c r="B12" s="28" t="s">
        <v>5</v>
      </c>
      <c r="C12" s="27"/>
      <c r="D12" s="22"/>
      <c r="E12" s="23"/>
      <c r="F12" s="23"/>
      <c r="G12" s="23"/>
      <c r="H12" s="24"/>
      <c r="I12" s="25"/>
      <c r="J12" s="8"/>
      <c r="K12" s="11"/>
    </row>
    <row r="13" customFormat="false" ht="15" hidden="false" customHeight="true" outlineLevel="0" collapsed="false">
      <c r="B13" s="28" t="str">
        <f aca="false"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26"/>
      <c r="D13" s="7"/>
      <c r="E13" s="8"/>
      <c r="F13" s="23"/>
      <c r="G13" s="8"/>
      <c r="H13" s="9"/>
      <c r="I13" s="10"/>
      <c r="J13" s="8"/>
      <c r="K13" s="11"/>
    </row>
    <row r="14" customFormat="false" ht="15" hidden="false" customHeight="true" outlineLevel="0" collapsed="false">
      <c r="B14" s="28"/>
      <c r="C14" s="26"/>
      <c r="D14" s="7"/>
      <c r="E14" s="8"/>
      <c r="F14" s="23"/>
      <c r="G14" s="8"/>
      <c r="H14" s="9"/>
      <c r="I14" s="10"/>
      <c r="J14" s="8"/>
      <c r="K14" s="11"/>
    </row>
    <row r="15" customFormat="false" ht="15" hidden="false" customHeight="true" outlineLevel="0" collapsed="false">
      <c r="B15" s="29" t="s">
        <v>6</v>
      </c>
      <c r="C15" s="30"/>
      <c r="D15" s="31" t="s">
        <v>7</v>
      </c>
      <c r="E15" s="32"/>
      <c r="F15" s="32"/>
      <c r="G15" s="32"/>
      <c r="H15" s="33"/>
      <c r="I15" s="34"/>
      <c r="J15" s="32"/>
      <c r="K15" s="35"/>
    </row>
    <row r="16" customFormat="false" ht="15" hidden="false" customHeight="true" outlineLevel="0" collapsed="false">
      <c r="B16" s="36" t="s">
        <v>8</v>
      </c>
      <c r="C16" s="37"/>
      <c r="D16" s="38" t="s">
        <v>9</v>
      </c>
      <c r="E16" s="39"/>
      <c r="F16" s="40"/>
      <c r="G16" s="40"/>
      <c r="H16" s="40"/>
      <c r="I16" s="41"/>
      <c r="J16" s="42"/>
      <c r="K16" s="43"/>
    </row>
    <row r="17" customFormat="false" ht="15" hidden="false" customHeight="false" outlineLevel="0" collapsed="false">
      <c r="B17" s="44" t="s">
        <v>10</v>
      </c>
      <c r="C17" s="8"/>
      <c r="D17" s="45" t="s">
        <v>11</v>
      </c>
      <c r="E17" s="9" t="s">
        <v>12</v>
      </c>
      <c r="F17" s="46"/>
      <c r="G17" s="46"/>
      <c r="H17" s="47"/>
      <c r="I17" s="25"/>
      <c r="J17" s="46"/>
      <c r="K17" s="48"/>
    </row>
    <row r="18" customFormat="false" ht="15" hidden="false" customHeight="false" outlineLevel="0" collapsed="false">
      <c r="B18" s="44"/>
      <c r="C18" s="8"/>
      <c r="D18" s="45"/>
      <c r="E18" s="9" t="s">
        <v>13</v>
      </c>
      <c r="F18" s="46"/>
      <c r="G18" s="46"/>
      <c r="H18" s="47"/>
      <c r="I18" s="25"/>
      <c r="J18" s="46"/>
      <c r="K18" s="48"/>
    </row>
    <row r="19" customFormat="false" ht="15" hidden="false" customHeight="true" outlineLevel="0" collapsed="false">
      <c r="B19" s="49" t="s">
        <v>14</v>
      </c>
      <c r="C19" s="50"/>
      <c r="D19" s="51" t="s">
        <v>15</v>
      </c>
      <c r="E19" s="9" t="s">
        <v>16</v>
      </c>
      <c r="F19" s="46"/>
      <c r="G19" s="46"/>
      <c r="H19" s="47"/>
      <c r="I19" s="25"/>
      <c r="J19" s="46"/>
      <c r="K19" s="48"/>
    </row>
    <row r="20" customFormat="false" ht="15" hidden="false" customHeight="true" outlineLevel="0" collapsed="false">
      <c r="B20" s="52" t="str">
        <f aca="false">IF($D$19&lt;&gt;Voorwaarden!$C$22,"Op welke wisselkoers baseer je de bedragen in het aanvraagformulier?","")</f>
        <v/>
      </c>
      <c r="C20" s="53"/>
      <c r="D20" s="54"/>
      <c r="E20" s="55" t="str">
        <f aca="false">IF(D19=Voorwaarden!C22,"","Let op: in het aanvraagformulier reken je de bedragen om naar euro's, op basis van de dagkoers van het moment van indienen van je aanvraag.")</f>
        <v/>
      </c>
      <c r="F20" s="56"/>
      <c r="G20" s="56"/>
      <c r="H20" s="57"/>
      <c r="I20" s="58"/>
      <c r="J20" s="56"/>
      <c r="K20" s="59"/>
    </row>
    <row r="21" customFormat="false" ht="15" hidden="false" customHeight="true" outlineLevel="0" collapsed="false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customFormat="false" ht="15" hidden="false" customHeight="true" outlineLevel="0" collapsed="false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="67" customFormat="true" ht="24.75" hidden="false" customHeight="true" outlineLevel="0" collapsed="false">
      <c r="A23" s="60"/>
      <c r="B23" s="61" t="s">
        <v>17</v>
      </c>
      <c r="C23" s="62"/>
      <c r="D23" s="63"/>
      <c r="E23" s="61"/>
      <c r="F23" s="61"/>
      <c r="G23" s="61"/>
      <c r="H23" s="64"/>
      <c r="I23" s="65"/>
      <c r="J23" s="61"/>
      <c r="K23" s="66"/>
      <c r="L23" s="60"/>
    </row>
    <row r="24" customFormat="false" ht="15" hidden="false" customHeight="true" outlineLevel="0" collapsed="false">
      <c r="B24" s="68"/>
      <c r="C24" s="68"/>
      <c r="D24" s="69"/>
      <c r="E24" s="68"/>
      <c r="F24" s="68"/>
      <c r="G24" s="68"/>
      <c r="H24" s="70"/>
      <c r="I24" s="71"/>
      <c r="J24" s="8"/>
      <c r="K24" s="72"/>
    </row>
    <row r="25" s="73" customFormat="true" ht="17.25" hidden="false" customHeight="true" outlineLevel="0" collapsed="false">
      <c r="B25" s="74" t="s">
        <v>18</v>
      </c>
      <c r="C25" s="74"/>
      <c r="D25" s="75"/>
      <c r="E25" s="76"/>
      <c r="F25" s="76"/>
      <c r="G25" s="76"/>
      <c r="H25" s="77" t="str">
        <f aca="false">$D$19</f>
        <v>€</v>
      </c>
      <c r="I25" s="78" t="n">
        <v>0</v>
      </c>
      <c r="J25" s="76" t="str">
        <f aca="false">IFERROR(IF(OR(Voorwaarden!$E$5,Voorwaarden!$E$6),"Let op! Bij deze regeling is het alleen toegestaan bedragen tussen "&amp;Voorwaarden!$C$6&amp;" en "&amp;Voorwaarden!$C$5&amp;" aan te vragen.",""),"")</f>
        <v/>
      </c>
      <c r="K25" s="79"/>
    </row>
    <row r="26" customFormat="false" ht="15" hidden="false" customHeight="true" outlineLevel="0" collapsed="false">
      <c r="B26" s="68"/>
      <c r="C26" s="68"/>
      <c r="D26" s="7"/>
      <c r="E26" s="8"/>
      <c r="F26" s="8"/>
      <c r="G26" s="8"/>
      <c r="H26" s="9"/>
      <c r="I26" s="10"/>
      <c r="J26" s="8"/>
      <c r="K26" s="11"/>
    </row>
    <row r="27" s="80" customFormat="true" ht="17.25" hidden="false" customHeight="true" outlineLevel="0" collapsed="false">
      <c r="B27" s="81" t="s">
        <v>19</v>
      </c>
      <c r="C27" s="81"/>
      <c r="D27" s="82"/>
      <c r="E27" s="81"/>
      <c r="F27" s="81"/>
      <c r="G27" s="81"/>
      <c r="H27" s="83"/>
      <c r="I27" s="84" t="s">
        <v>20</v>
      </c>
      <c r="J27" s="85" t="s">
        <v>21</v>
      </c>
      <c r="K27" s="86"/>
    </row>
    <row r="28" customFormat="false" ht="15" hidden="true" customHeight="true" outlineLevel="0" collapsed="false">
      <c r="B28" s="87"/>
      <c r="C28" s="88"/>
      <c r="D28" s="7"/>
      <c r="E28" s="8"/>
      <c r="F28" s="8"/>
      <c r="G28" s="8"/>
      <c r="H28" s="9"/>
      <c r="I28" s="89"/>
      <c r="J28" s="90"/>
      <c r="K28" s="11"/>
    </row>
    <row r="29" customFormat="false" ht="15" hidden="false" customHeight="true" outlineLevel="0" collapsed="false">
      <c r="B29" s="87"/>
      <c r="C29" s="88"/>
      <c r="D29" s="7"/>
      <c r="E29" s="8"/>
      <c r="F29" s="8"/>
      <c r="G29" s="8"/>
      <c r="H29" s="9"/>
      <c r="I29" s="89"/>
      <c r="J29" s="90"/>
      <c r="K29" s="11"/>
    </row>
    <row r="30" customFormat="false" ht="15" hidden="false" customHeight="true" outlineLevel="0" collapsed="false">
      <c r="B30" s="68" t="s">
        <v>22</v>
      </c>
      <c r="C30" s="68"/>
      <c r="D30" s="69"/>
      <c r="E30" s="91"/>
      <c r="F30" s="91"/>
      <c r="G30" s="91"/>
      <c r="H30" s="92"/>
      <c r="I30" s="71"/>
      <c r="J30" s="8"/>
      <c r="K30" s="11"/>
    </row>
    <row r="31" customFormat="false" ht="15" hidden="false" customHeight="true" outlineLevel="0" collapsed="false">
      <c r="B31" s="87" t="s">
        <v>23</v>
      </c>
      <c r="C31" s="88"/>
      <c r="D31" s="7"/>
      <c r="E31" s="8"/>
      <c r="F31" s="8"/>
      <c r="G31" s="8"/>
      <c r="H31" s="9" t="str">
        <f aca="false">$D$19</f>
        <v>€</v>
      </c>
      <c r="I31" s="89" t="n">
        <v>0</v>
      </c>
      <c r="J31" s="93" t="s">
        <v>24</v>
      </c>
      <c r="K31" s="11"/>
    </row>
    <row r="32" customFormat="false" ht="15" hidden="false" customHeight="true" outlineLevel="0" collapsed="false">
      <c r="B32" s="87"/>
      <c r="C32" s="88"/>
      <c r="D32" s="7"/>
      <c r="E32" s="8"/>
      <c r="F32" s="8"/>
      <c r="G32" s="8"/>
      <c r="H32" s="9"/>
      <c r="I32" s="89"/>
      <c r="J32" s="90"/>
      <c r="K32" s="11"/>
    </row>
    <row r="33" s="94" customFormat="true" ht="17.25" hidden="false" customHeight="true" outlineLevel="0" collapsed="false">
      <c r="B33" s="95" t="s">
        <v>25</v>
      </c>
      <c r="C33" s="95"/>
      <c r="D33" s="95"/>
      <c r="E33" s="95"/>
      <c r="F33" s="95"/>
      <c r="G33" s="95"/>
      <c r="H33" s="95"/>
      <c r="I33" s="96" t="n">
        <f aca="false">SUM(I28:I32)</f>
        <v>0</v>
      </c>
      <c r="J33" s="95"/>
      <c r="K33" s="95"/>
    </row>
    <row r="34" customFormat="false" ht="15" hidden="true" customHeight="true" outlineLevel="0" collapsed="false">
      <c r="B34" s="87"/>
      <c r="C34" s="88"/>
      <c r="D34" s="7"/>
      <c r="E34" s="8"/>
      <c r="F34" s="8"/>
      <c r="G34" s="8"/>
      <c r="H34" s="9"/>
      <c r="I34" s="89"/>
      <c r="J34" s="90"/>
      <c r="K34" s="11"/>
    </row>
    <row r="35" customFormat="false" ht="15" hidden="false" customHeight="true" outlineLevel="0" collapsed="false">
      <c r="B35" s="88"/>
      <c r="C35" s="88"/>
      <c r="D35" s="7"/>
      <c r="E35" s="8"/>
      <c r="F35" s="8"/>
      <c r="G35" s="8"/>
      <c r="H35" s="9"/>
      <c r="I35" s="10"/>
      <c r="J35" s="8"/>
      <c r="K35" s="11"/>
    </row>
    <row r="36" customFormat="false" ht="15" hidden="false" customHeight="true" outlineLevel="0" collapsed="false">
      <c r="B36" s="68" t="s">
        <v>26</v>
      </c>
      <c r="C36" s="68"/>
      <c r="D36" s="69"/>
      <c r="E36" s="91"/>
      <c r="F36" s="91"/>
      <c r="G36" s="91"/>
      <c r="H36" s="92"/>
      <c r="I36" s="71"/>
      <c r="J36" s="8"/>
      <c r="K36" s="11"/>
    </row>
    <row r="37" customFormat="false" ht="15" hidden="false" customHeight="true" outlineLevel="0" collapsed="false">
      <c r="B37" s="87" t="s">
        <v>27</v>
      </c>
      <c r="C37" s="88"/>
      <c r="D37" s="7"/>
      <c r="E37" s="8"/>
      <c r="F37" s="8"/>
      <c r="G37" s="8"/>
      <c r="H37" s="9" t="str">
        <f aca="false">$D$19</f>
        <v>€</v>
      </c>
      <c r="I37" s="89" t="n">
        <v>0</v>
      </c>
      <c r="J37" s="93" t="s">
        <v>24</v>
      </c>
      <c r="K37" s="11"/>
    </row>
    <row r="38" customFormat="false" ht="15" hidden="false" customHeight="true" outlineLevel="0" collapsed="false">
      <c r="B38" s="87" t="s">
        <v>27</v>
      </c>
      <c r="C38" s="88"/>
      <c r="D38" s="7"/>
      <c r="E38" s="8"/>
      <c r="F38" s="8"/>
      <c r="G38" s="8"/>
      <c r="H38" s="9" t="str">
        <f aca="false">$D$19</f>
        <v>€</v>
      </c>
      <c r="I38" s="89" t="n">
        <v>0</v>
      </c>
      <c r="J38" s="93" t="s">
        <v>24</v>
      </c>
      <c r="K38" s="11"/>
    </row>
    <row r="39" customFormat="false" ht="15" hidden="false" customHeight="true" outlineLevel="0" collapsed="false">
      <c r="B39" s="87"/>
      <c r="C39" s="88"/>
      <c r="D39" s="7"/>
      <c r="E39" s="8"/>
      <c r="F39" s="8"/>
      <c r="G39" s="8"/>
      <c r="H39" s="9"/>
      <c r="I39" s="89"/>
      <c r="J39" s="90"/>
      <c r="K39" s="11"/>
    </row>
    <row r="40" s="94" customFormat="true" ht="17.25" hidden="false" customHeight="true" outlineLevel="0" collapsed="false">
      <c r="B40" s="95" t="s">
        <v>28</v>
      </c>
      <c r="C40" s="95"/>
      <c r="D40" s="95"/>
      <c r="E40" s="95"/>
      <c r="F40" s="95"/>
      <c r="G40" s="95"/>
      <c r="H40" s="95"/>
      <c r="I40" s="96" t="n">
        <f aca="false">SUM(I34:I39)</f>
        <v>0</v>
      </c>
      <c r="J40" s="95"/>
      <c r="K40" s="95"/>
    </row>
    <row r="41" customFormat="false" ht="15" hidden="true" customHeight="true" outlineLevel="0" collapsed="false">
      <c r="B41" s="88"/>
      <c r="C41" s="88"/>
      <c r="D41" s="7"/>
      <c r="E41" s="8"/>
      <c r="F41" s="8"/>
      <c r="G41" s="8"/>
      <c r="H41" s="9"/>
      <c r="I41" s="10"/>
      <c r="J41" s="8"/>
      <c r="K41" s="11"/>
    </row>
    <row r="42" customFormat="false" ht="15" hidden="false" customHeight="true" outlineLevel="0" collapsed="false">
      <c r="B42" s="88"/>
      <c r="C42" s="88"/>
      <c r="D42" s="7"/>
      <c r="E42" s="8"/>
      <c r="F42" s="8"/>
      <c r="G42" s="8"/>
      <c r="H42" s="9"/>
      <c r="I42" s="10"/>
      <c r="J42" s="8"/>
      <c r="K42" s="11"/>
    </row>
    <row r="43" customFormat="false" ht="15" hidden="false" customHeight="true" outlineLevel="0" collapsed="false">
      <c r="B43" s="68" t="s">
        <v>29</v>
      </c>
      <c r="C43" s="68"/>
      <c r="D43" s="69"/>
      <c r="E43" s="91"/>
      <c r="F43" s="91"/>
      <c r="G43" s="91"/>
      <c r="H43" s="92"/>
      <c r="I43" s="71"/>
      <c r="J43" s="8"/>
      <c r="K43" s="11"/>
    </row>
    <row r="44" customFormat="false" ht="15" hidden="false" customHeight="true" outlineLevel="0" collapsed="false">
      <c r="B44" s="87" t="s">
        <v>30</v>
      </c>
      <c r="C44" s="88"/>
      <c r="D44" s="7"/>
      <c r="E44" s="8"/>
      <c r="F44" s="8"/>
      <c r="G44" s="8"/>
      <c r="H44" s="9" t="str">
        <f aca="false">$D$19</f>
        <v>€</v>
      </c>
      <c r="I44" s="89" t="n">
        <v>0</v>
      </c>
      <c r="J44" s="93" t="s">
        <v>24</v>
      </c>
      <c r="K44" s="11"/>
    </row>
    <row r="45" customFormat="false" ht="15" hidden="false" customHeight="true" outlineLevel="0" collapsed="false">
      <c r="B45" s="87" t="s">
        <v>30</v>
      </c>
      <c r="C45" s="88"/>
      <c r="D45" s="7"/>
      <c r="E45" s="8"/>
      <c r="F45" s="8"/>
      <c r="G45" s="8"/>
      <c r="H45" s="9" t="str">
        <f aca="false">$D$19</f>
        <v>€</v>
      </c>
      <c r="I45" s="89" t="n">
        <v>0</v>
      </c>
      <c r="J45" s="93" t="s">
        <v>24</v>
      </c>
      <c r="K45" s="11"/>
    </row>
    <row r="46" customFormat="false" ht="15" hidden="false" customHeight="true" outlineLevel="0" collapsed="false">
      <c r="B46" s="87"/>
      <c r="C46" s="88"/>
      <c r="D46" s="7"/>
      <c r="E46" s="8"/>
      <c r="F46" s="8"/>
      <c r="G46" s="8"/>
      <c r="H46" s="9"/>
      <c r="I46" s="89"/>
      <c r="J46" s="90"/>
      <c r="K46" s="11"/>
    </row>
    <row r="47" s="94" customFormat="true" ht="17.25" hidden="false" customHeight="true" outlineLevel="0" collapsed="false">
      <c r="B47" s="95" t="s">
        <v>31</v>
      </c>
      <c r="C47" s="95"/>
      <c r="D47" s="95"/>
      <c r="E47" s="95"/>
      <c r="F47" s="95"/>
      <c r="G47" s="95"/>
      <c r="H47" s="95"/>
      <c r="I47" s="96" t="n">
        <f aca="false">SUM(I41:I46)</f>
        <v>0</v>
      </c>
      <c r="J47" s="95"/>
      <c r="K47" s="95"/>
    </row>
    <row r="48" customFormat="false" ht="15" hidden="false" customHeight="true" outlineLevel="0" collapsed="false">
      <c r="B48" s="91"/>
      <c r="C48" s="91"/>
      <c r="D48" s="7"/>
      <c r="E48" s="8"/>
      <c r="F48" s="8"/>
      <c r="G48" s="8"/>
      <c r="H48" s="9"/>
      <c r="I48" s="10"/>
      <c r="J48" s="8"/>
      <c r="K48" s="11"/>
    </row>
    <row r="49" s="80" customFormat="true" ht="17.25" hidden="false" customHeight="true" outlineLevel="0" collapsed="false">
      <c r="B49" s="81" t="s">
        <v>32</v>
      </c>
      <c r="C49" s="81"/>
      <c r="D49" s="82"/>
      <c r="E49" s="81"/>
      <c r="F49" s="81"/>
      <c r="G49" s="81"/>
      <c r="H49" s="83"/>
      <c r="I49" s="84" t="s">
        <v>20</v>
      </c>
      <c r="J49" s="85" t="s">
        <v>21</v>
      </c>
      <c r="K49" s="86"/>
    </row>
    <row r="50" customFormat="false" ht="15" hidden="true" customHeight="true" outlineLevel="0" collapsed="false">
      <c r="B50" s="88"/>
      <c r="C50" s="88"/>
      <c r="D50" s="7"/>
      <c r="E50" s="8"/>
      <c r="F50" s="8"/>
      <c r="G50" s="8"/>
      <c r="H50" s="9"/>
      <c r="I50" s="10"/>
      <c r="J50" s="8"/>
      <c r="K50" s="11"/>
    </row>
    <row r="51" customFormat="false" ht="15" hidden="false" customHeight="true" outlineLevel="0" collapsed="false">
      <c r="B51" s="97"/>
      <c r="C51" s="97"/>
      <c r="D51" s="7"/>
      <c r="E51" s="8"/>
      <c r="F51" s="8"/>
      <c r="G51" s="8"/>
      <c r="H51" s="9"/>
      <c r="I51" s="10"/>
      <c r="J51" s="8"/>
      <c r="K51" s="11"/>
    </row>
    <row r="52" customFormat="false" ht="15" hidden="false" customHeight="true" outlineLevel="0" collapsed="false">
      <c r="B52" s="68" t="s">
        <v>33</v>
      </c>
      <c r="C52" s="68"/>
      <c r="D52" s="69"/>
      <c r="E52" s="91"/>
      <c r="F52" s="91"/>
      <c r="G52" s="91"/>
      <c r="H52" s="92"/>
      <c r="I52" s="71"/>
      <c r="J52" s="98"/>
      <c r="K52" s="11"/>
    </row>
    <row r="53" customFormat="false" ht="15" hidden="false" customHeight="true" outlineLevel="0" collapsed="false">
      <c r="B53" s="87" t="s">
        <v>34</v>
      </c>
      <c r="C53" s="88"/>
      <c r="D53" s="99"/>
      <c r="E53" s="9"/>
      <c r="F53" s="9"/>
      <c r="G53" s="9"/>
      <c r="H53" s="9" t="str">
        <f aca="false">$D$19</f>
        <v>€</v>
      </c>
      <c r="I53" s="89" t="n">
        <v>0</v>
      </c>
      <c r="J53" s="93" t="s">
        <v>35</v>
      </c>
      <c r="K53" s="100"/>
    </row>
    <row r="54" customFormat="false" ht="15" hidden="false" customHeight="true" outlineLevel="0" collapsed="false">
      <c r="B54" s="87" t="s">
        <v>34</v>
      </c>
      <c r="C54" s="88"/>
      <c r="D54" s="99"/>
      <c r="E54" s="9"/>
      <c r="F54" s="9"/>
      <c r="G54" s="9"/>
      <c r="H54" s="9" t="str">
        <f aca="false">$D$19</f>
        <v>€</v>
      </c>
      <c r="I54" s="89" t="n">
        <v>0</v>
      </c>
      <c r="J54" s="93" t="s">
        <v>35</v>
      </c>
      <c r="K54" s="100"/>
    </row>
    <row r="55" customFormat="false" ht="15" hidden="false" customHeight="true" outlineLevel="0" collapsed="false">
      <c r="B55" s="88"/>
      <c r="C55" s="88"/>
      <c r="D55" s="99"/>
      <c r="E55" s="9"/>
      <c r="F55" s="9"/>
      <c r="G55" s="9"/>
      <c r="H55" s="9"/>
      <c r="I55" s="89"/>
      <c r="J55" s="8"/>
      <c r="K55" s="100"/>
    </row>
    <row r="56" s="94" customFormat="true" ht="17.25" hidden="false" customHeight="true" outlineLevel="0" collapsed="false">
      <c r="B56" s="95" t="s">
        <v>36</v>
      </c>
      <c r="C56" s="95"/>
      <c r="D56" s="101"/>
      <c r="E56" s="95"/>
      <c r="F56" s="95"/>
      <c r="G56" s="95"/>
      <c r="H56" s="95" t="str">
        <f aca="false">$D$19</f>
        <v>€</v>
      </c>
      <c r="I56" s="96" t="n">
        <f aca="false">SUM(I50:I55)</f>
        <v>0</v>
      </c>
      <c r="J56" s="95"/>
      <c r="K56" s="102"/>
    </row>
    <row r="57" customFormat="false" ht="15" hidden="false" customHeight="false" outlineLevel="0" collapsed="false">
      <c r="B57" s="97"/>
      <c r="C57" s="97"/>
      <c r="D57" s="7"/>
      <c r="E57" s="8"/>
      <c r="F57" s="8"/>
      <c r="G57" s="8"/>
      <c r="H57" s="9"/>
      <c r="I57" s="10"/>
      <c r="J57" s="8"/>
      <c r="K57" s="11"/>
    </row>
    <row r="58" s="80" customFormat="true" ht="17.25" hidden="false" customHeight="true" outlineLevel="0" collapsed="false">
      <c r="B58" s="81" t="s">
        <v>37</v>
      </c>
      <c r="C58" s="81"/>
      <c r="D58" s="82"/>
      <c r="E58" s="81"/>
      <c r="F58" s="81"/>
      <c r="G58" s="81"/>
      <c r="H58" s="83"/>
      <c r="I58" s="84" t="s">
        <v>20</v>
      </c>
      <c r="J58" s="85" t="s">
        <v>21</v>
      </c>
      <c r="K58" s="86"/>
    </row>
    <row r="59" customFormat="false" ht="15" hidden="true" customHeight="true" outlineLevel="0" collapsed="false">
      <c r="B59" s="88"/>
      <c r="C59" s="88"/>
      <c r="D59" s="7"/>
      <c r="E59" s="8"/>
      <c r="F59" s="8"/>
      <c r="G59" s="8"/>
      <c r="H59" s="9"/>
      <c r="I59" s="10"/>
      <c r="J59" s="8"/>
      <c r="K59" s="11"/>
    </row>
    <row r="60" customFormat="false" ht="15" hidden="false" customHeight="true" outlineLevel="0" collapsed="false">
      <c r="B60" s="97"/>
      <c r="C60" s="97"/>
      <c r="D60" s="7"/>
      <c r="E60" s="8"/>
      <c r="F60" s="8"/>
      <c r="G60" s="8"/>
      <c r="H60" s="9"/>
      <c r="I60" s="10"/>
      <c r="J60" s="8"/>
      <c r="K60" s="11"/>
    </row>
    <row r="61" customFormat="false" ht="15" hidden="false" customHeight="true" outlineLevel="0" collapsed="false">
      <c r="B61" s="68" t="s">
        <v>38</v>
      </c>
      <c r="C61" s="68"/>
      <c r="D61" s="69"/>
      <c r="E61" s="91"/>
      <c r="F61" s="91"/>
      <c r="G61" s="91"/>
      <c r="H61" s="92"/>
      <c r="I61" s="71"/>
      <c r="J61" s="91"/>
      <c r="K61" s="11"/>
    </row>
    <row r="62" customFormat="false" ht="15" hidden="false" customHeight="true" outlineLevel="0" collapsed="false">
      <c r="B62" s="68" t="s">
        <v>39</v>
      </c>
      <c r="C62" s="88"/>
      <c r="D62" s="99"/>
      <c r="E62" s="9"/>
      <c r="F62" s="9"/>
      <c r="G62" s="9"/>
      <c r="H62" s="9"/>
      <c r="I62" s="89"/>
      <c r="J62" s="93"/>
      <c r="K62" s="100"/>
    </row>
    <row r="63" customFormat="false" ht="15" hidden="false" customHeight="true" outlineLevel="0" collapsed="false">
      <c r="B63" s="87" t="s">
        <v>40</v>
      </c>
      <c r="C63" s="88"/>
      <c r="D63" s="99"/>
      <c r="E63" s="9"/>
      <c r="F63" s="9"/>
      <c r="G63" s="9"/>
      <c r="H63" s="9" t="str">
        <f aca="false">$D$19</f>
        <v>€</v>
      </c>
      <c r="I63" s="89" t="n">
        <v>0</v>
      </c>
      <c r="J63" s="93" t="s">
        <v>41</v>
      </c>
      <c r="K63" s="100"/>
    </row>
    <row r="64" customFormat="false" ht="15" hidden="false" customHeight="true" outlineLevel="0" collapsed="false">
      <c r="B64" s="68" t="s">
        <v>42</v>
      </c>
      <c r="C64" s="68"/>
      <c r="D64" s="69" t="s">
        <v>43</v>
      </c>
      <c r="E64" s="91" t="s">
        <v>44</v>
      </c>
      <c r="F64" s="9"/>
      <c r="G64" s="9"/>
      <c r="H64" s="9"/>
      <c r="I64" s="89"/>
      <c r="J64" s="98"/>
      <c r="K64" s="100"/>
    </row>
    <row r="65" customFormat="false" ht="15" hidden="false" customHeight="true" outlineLevel="0" collapsed="false">
      <c r="B65" s="87" t="s">
        <v>45</v>
      </c>
      <c r="C65" s="103" t="str">
        <f aca="false">$D$19</f>
        <v>€</v>
      </c>
      <c r="D65" s="89" t="n">
        <v>0</v>
      </c>
      <c r="E65" s="104" t="n">
        <v>0</v>
      </c>
      <c r="F65" s="9"/>
      <c r="G65" s="9"/>
      <c r="H65" s="9" t="str">
        <f aca="false">$D$19</f>
        <v>€</v>
      </c>
      <c r="I65" s="89" t="n">
        <f aca="false">D65*E65</f>
        <v>0</v>
      </c>
      <c r="J65" s="93" t="s">
        <v>46</v>
      </c>
      <c r="K65" s="100"/>
    </row>
    <row r="66" customFormat="false" ht="15" hidden="false" customHeight="true" outlineLevel="0" collapsed="false">
      <c r="B66" s="87" t="s">
        <v>45</v>
      </c>
      <c r="C66" s="103" t="str">
        <f aca="false">$D$19</f>
        <v>€</v>
      </c>
      <c r="D66" s="89" t="n">
        <v>0</v>
      </c>
      <c r="E66" s="104" t="n">
        <v>0</v>
      </c>
      <c r="F66" s="9"/>
      <c r="G66" s="9"/>
      <c r="H66" s="9" t="str">
        <f aca="false">$D$19</f>
        <v>€</v>
      </c>
      <c r="I66" s="89" t="n">
        <f aca="false">D66*E66</f>
        <v>0</v>
      </c>
      <c r="J66" s="93" t="s">
        <v>46</v>
      </c>
      <c r="K66" s="100"/>
    </row>
    <row r="67" customFormat="false" ht="15" hidden="false" customHeight="true" outlineLevel="0" collapsed="false">
      <c r="B67" s="88"/>
      <c r="C67" s="88"/>
      <c r="D67" s="99"/>
      <c r="E67" s="9"/>
      <c r="F67" s="9"/>
      <c r="G67" s="9"/>
      <c r="H67" s="9"/>
      <c r="I67" s="89"/>
      <c r="J67" s="8"/>
      <c r="K67" s="100"/>
    </row>
    <row r="68" customFormat="false" ht="15" hidden="false" customHeight="true" outlineLevel="0" collapsed="false">
      <c r="B68" s="68" t="s">
        <v>47</v>
      </c>
      <c r="C68" s="68"/>
      <c r="D68" s="69"/>
      <c r="E68" s="91"/>
      <c r="F68" s="91"/>
      <c r="G68" s="91"/>
      <c r="H68" s="92"/>
      <c r="I68" s="71"/>
      <c r="J68" s="91"/>
      <c r="K68" s="11"/>
    </row>
    <row r="69" customFormat="false" ht="15" hidden="false" customHeight="true" outlineLevel="0" collapsed="false">
      <c r="B69" s="105" t="s">
        <v>48</v>
      </c>
      <c r="C69" s="68"/>
      <c r="D69" s="7"/>
      <c r="E69" s="8"/>
      <c r="F69" s="8"/>
      <c r="G69" s="8"/>
      <c r="H69" s="9"/>
      <c r="I69" s="10"/>
      <c r="J69" s="8"/>
      <c r="K69" s="11"/>
    </row>
    <row r="70" customFormat="false" ht="15" hidden="false" customHeight="true" outlineLevel="0" collapsed="false">
      <c r="B70" s="68" t="s">
        <v>39</v>
      </c>
      <c r="C70" s="88"/>
      <c r="D70" s="99"/>
      <c r="E70" s="9"/>
      <c r="F70" s="9"/>
      <c r="G70" s="9"/>
      <c r="H70" s="9"/>
      <c r="I70" s="89"/>
      <c r="J70" s="93"/>
      <c r="K70" s="100"/>
    </row>
    <row r="71" customFormat="false" ht="15" hidden="false" customHeight="true" outlineLevel="0" collapsed="false">
      <c r="B71" s="87" t="s">
        <v>40</v>
      </c>
      <c r="C71" s="88"/>
      <c r="D71" s="99"/>
      <c r="E71" s="9"/>
      <c r="F71" s="9"/>
      <c r="G71" s="9"/>
      <c r="H71" s="9" t="str">
        <f aca="false">$D$19</f>
        <v>€</v>
      </c>
      <c r="I71" s="89" t="n">
        <v>0</v>
      </c>
      <c r="J71" s="93" t="s">
        <v>41</v>
      </c>
      <c r="K71" s="100"/>
    </row>
    <row r="72" customFormat="false" ht="15" hidden="false" customHeight="true" outlineLevel="0" collapsed="false">
      <c r="B72" s="68" t="s">
        <v>42</v>
      </c>
      <c r="C72" s="68"/>
      <c r="D72" s="69" t="s">
        <v>43</v>
      </c>
      <c r="E72" s="91" t="s">
        <v>44</v>
      </c>
      <c r="F72" s="9"/>
      <c r="G72" s="9"/>
      <c r="H72" s="9"/>
      <c r="I72" s="89"/>
      <c r="J72" s="98"/>
      <c r="K72" s="100"/>
    </row>
    <row r="73" customFormat="false" ht="15" hidden="false" customHeight="true" outlineLevel="0" collapsed="false">
      <c r="B73" s="87" t="s">
        <v>45</v>
      </c>
      <c r="C73" s="103" t="str">
        <f aca="false">$D$19</f>
        <v>€</v>
      </c>
      <c r="D73" s="89" t="n">
        <v>0</v>
      </c>
      <c r="E73" s="104" t="n">
        <v>0</v>
      </c>
      <c r="F73" s="9"/>
      <c r="G73" s="9"/>
      <c r="H73" s="9" t="str">
        <f aca="false">$D$19</f>
        <v>€</v>
      </c>
      <c r="I73" s="89" t="n">
        <f aca="false">D73*E73</f>
        <v>0</v>
      </c>
      <c r="J73" s="93" t="s">
        <v>46</v>
      </c>
      <c r="K73" s="100"/>
    </row>
    <row r="74" customFormat="false" ht="15" hidden="false" customHeight="true" outlineLevel="0" collapsed="false">
      <c r="B74" s="87" t="s">
        <v>45</v>
      </c>
      <c r="C74" s="103" t="str">
        <f aca="false">$D$19</f>
        <v>€</v>
      </c>
      <c r="D74" s="89" t="n">
        <v>0</v>
      </c>
      <c r="E74" s="104" t="n">
        <v>0</v>
      </c>
      <c r="F74" s="9"/>
      <c r="G74" s="9"/>
      <c r="H74" s="9" t="str">
        <f aca="false">$D$19</f>
        <v>€</v>
      </c>
      <c r="I74" s="89" t="n">
        <f aca="false">D74*E74</f>
        <v>0</v>
      </c>
      <c r="J74" s="93" t="s">
        <v>46</v>
      </c>
      <c r="K74" s="100"/>
    </row>
    <row r="75" customFormat="false" ht="15" hidden="false" customHeight="true" outlineLevel="0" collapsed="false">
      <c r="B75" s="97"/>
      <c r="C75" s="97"/>
      <c r="D75" s="7"/>
      <c r="E75" s="8"/>
      <c r="F75" s="8"/>
      <c r="G75" s="8"/>
      <c r="H75" s="9"/>
      <c r="I75" s="10"/>
      <c r="J75" s="8"/>
      <c r="K75" s="11"/>
    </row>
    <row r="76" customFormat="false" ht="15" hidden="false" customHeight="true" outlineLevel="0" collapsed="false">
      <c r="B76" s="105" t="s">
        <v>49</v>
      </c>
      <c r="C76" s="68"/>
      <c r="D76" s="7"/>
      <c r="E76" s="8"/>
      <c r="F76" s="8"/>
      <c r="G76" s="8"/>
      <c r="H76" s="9"/>
      <c r="I76" s="10"/>
      <c r="J76" s="8"/>
      <c r="K76" s="11"/>
    </row>
    <row r="77" customFormat="false" ht="15" hidden="false" customHeight="true" outlineLevel="0" collapsed="false">
      <c r="B77" s="68" t="s">
        <v>39</v>
      </c>
      <c r="C77" s="88"/>
      <c r="D77" s="99"/>
      <c r="E77" s="9"/>
      <c r="F77" s="9"/>
      <c r="G77" s="9"/>
      <c r="H77" s="9"/>
      <c r="I77" s="89"/>
      <c r="J77" s="93"/>
      <c r="K77" s="100"/>
    </row>
    <row r="78" customFormat="false" ht="15" hidden="false" customHeight="true" outlineLevel="0" collapsed="false">
      <c r="B78" s="87" t="s">
        <v>40</v>
      </c>
      <c r="C78" s="88"/>
      <c r="D78" s="99"/>
      <c r="E78" s="9"/>
      <c r="F78" s="9"/>
      <c r="G78" s="9"/>
      <c r="H78" s="9" t="str">
        <f aca="false">$D$19</f>
        <v>€</v>
      </c>
      <c r="I78" s="89" t="n">
        <v>0</v>
      </c>
      <c r="J78" s="93" t="s">
        <v>41</v>
      </c>
      <c r="K78" s="100"/>
    </row>
    <row r="79" customFormat="false" ht="15" hidden="false" customHeight="true" outlineLevel="0" collapsed="false">
      <c r="B79" s="68" t="s">
        <v>42</v>
      </c>
      <c r="C79" s="68"/>
      <c r="D79" s="69" t="s">
        <v>43</v>
      </c>
      <c r="E79" s="91" t="s">
        <v>44</v>
      </c>
      <c r="F79" s="9"/>
      <c r="G79" s="9"/>
      <c r="H79" s="9"/>
      <c r="I79" s="89"/>
      <c r="J79" s="98"/>
      <c r="K79" s="100"/>
    </row>
    <row r="80" customFormat="false" ht="15" hidden="false" customHeight="true" outlineLevel="0" collapsed="false">
      <c r="B80" s="87" t="s">
        <v>45</v>
      </c>
      <c r="C80" s="103" t="str">
        <f aca="false">$D$19</f>
        <v>€</v>
      </c>
      <c r="D80" s="89" t="n">
        <v>0</v>
      </c>
      <c r="E80" s="104" t="n">
        <v>0</v>
      </c>
      <c r="F80" s="9"/>
      <c r="G80" s="9"/>
      <c r="H80" s="9" t="str">
        <f aca="false">$D$19</f>
        <v>€</v>
      </c>
      <c r="I80" s="89" t="n">
        <f aca="false">D80*E80</f>
        <v>0</v>
      </c>
      <c r="J80" s="93" t="s">
        <v>46</v>
      </c>
      <c r="K80" s="100"/>
    </row>
    <row r="81" customFormat="false" ht="15" hidden="false" customHeight="true" outlineLevel="0" collapsed="false">
      <c r="B81" s="87" t="s">
        <v>45</v>
      </c>
      <c r="C81" s="103" t="str">
        <f aca="false">$D$19</f>
        <v>€</v>
      </c>
      <c r="D81" s="89" t="n">
        <v>0</v>
      </c>
      <c r="E81" s="104" t="n">
        <v>0</v>
      </c>
      <c r="F81" s="9"/>
      <c r="G81" s="9"/>
      <c r="H81" s="9" t="str">
        <f aca="false">$D$19</f>
        <v>€</v>
      </c>
      <c r="I81" s="89" t="n">
        <f aca="false">D81*E81</f>
        <v>0</v>
      </c>
      <c r="J81" s="93" t="s">
        <v>46</v>
      </c>
      <c r="K81" s="100"/>
    </row>
    <row r="82" customFormat="false" ht="15" hidden="false" customHeight="true" outlineLevel="0" collapsed="false">
      <c r="B82" s="97"/>
      <c r="C82" s="97"/>
      <c r="D82" s="7"/>
      <c r="E82" s="8"/>
      <c r="F82" s="8"/>
      <c r="G82" s="8"/>
      <c r="H82" s="9"/>
      <c r="I82" s="10"/>
      <c r="J82" s="8"/>
      <c r="K82" s="11"/>
    </row>
    <row r="83" s="94" customFormat="true" ht="17.25" hidden="false" customHeight="true" outlineLevel="0" collapsed="false">
      <c r="B83" s="95" t="s">
        <v>50</v>
      </c>
      <c r="C83" s="95"/>
      <c r="D83" s="101"/>
      <c r="E83" s="95"/>
      <c r="F83" s="95"/>
      <c r="G83" s="95"/>
      <c r="H83" s="95" t="str">
        <f aca="false">$D$19</f>
        <v>€</v>
      </c>
      <c r="I83" s="96" t="n">
        <f aca="false">SUM(I60:I82)</f>
        <v>0</v>
      </c>
      <c r="J83" s="95"/>
      <c r="K83" s="102"/>
    </row>
    <row r="84" customFormat="false" ht="15" hidden="false" customHeight="true" outlineLevel="0" collapsed="false">
      <c r="B84" s="97"/>
      <c r="C84" s="97"/>
      <c r="D84" s="7"/>
      <c r="E84" s="8"/>
      <c r="F84" s="8"/>
      <c r="G84" s="8"/>
      <c r="H84" s="9"/>
      <c r="I84" s="10"/>
      <c r="J84" s="8"/>
      <c r="K84" s="11"/>
    </row>
    <row r="85" s="111" customFormat="true" ht="24.75" hidden="false" customHeight="true" outlineLevel="0" collapsed="false">
      <c r="A85" s="106"/>
      <c r="B85" s="107" t="s">
        <v>51</v>
      </c>
      <c r="C85" s="107"/>
      <c r="D85" s="108"/>
      <c r="E85" s="106"/>
      <c r="F85" s="106"/>
      <c r="G85" s="106"/>
      <c r="H85" s="106" t="str">
        <f aca="false">$D$19</f>
        <v>€</v>
      </c>
      <c r="I85" s="109" t="n">
        <f aca="false">ROUND(SUM(I83,I56,I47,I40,I33,I25),0)</f>
        <v>0</v>
      </c>
      <c r="J85" s="106" t="str">
        <f aca="false"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10"/>
      <c r="L85" s="106"/>
    </row>
    <row r="86" s="119" customFormat="true" ht="15" hidden="false" customHeight="true" outlineLevel="0" collapsed="false">
      <c r="A86" s="28"/>
      <c r="B86" s="112" t="s">
        <v>52</v>
      </c>
      <c r="C86" s="113"/>
      <c r="D86" s="114" t="n">
        <f aca="false">IFERROR(ROUND(I25/I85,2),0)</f>
        <v>0</v>
      </c>
      <c r="E86" s="115"/>
      <c r="F86" s="115"/>
      <c r="G86" s="115"/>
      <c r="H86" s="116"/>
      <c r="I86" s="117"/>
      <c r="J86" s="28" t="str">
        <f aca="false">IF(OR(Voorwaarden!$E$9,Voorwaarden!$E$10),"Let op; De bijdrage van het Fonds voor Cultuurparticipatie mag maximaal "&amp;Voorwaarden!$C$9*100&amp;"% zijn.","")</f>
        <v/>
      </c>
      <c r="K86" s="118"/>
    </row>
    <row r="88" customFormat="false" ht="15" hidden="false" customHeight="true" outlineLevel="0" collapsed="false">
      <c r="B88" s="120"/>
      <c r="C88" s="120"/>
    </row>
    <row r="89" s="67" customFormat="true" ht="24.75" hidden="false" customHeight="true" outlineLevel="0" collapsed="false">
      <c r="A89" s="60"/>
      <c r="B89" s="121" t="s">
        <v>53</v>
      </c>
      <c r="C89" s="122"/>
      <c r="D89" s="123"/>
      <c r="E89" s="124"/>
      <c r="F89" s="124"/>
      <c r="G89" s="124"/>
      <c r="H89" s="125"/>
      <c r="I89" s="123"/>
      <c r="J89" s="124"/>
      <c r="K89" s="126"/>
      <c r="L89" s="60"/>
    </row>
    <row r="90" customFormat="false" ht="15" hidden="false" customHeight="false" outlineLevel="0" collapsed="false">
      <c r="B90" s="127"/>
      <c r="C90" s="128"/>
      <c r="D90" s="129"/>
      <c r="E90" s="130"/>
      <c r="F90" s="130"/>
      <c r="G90" s="130"/>
      <c r="H90" s="131"/>
      <c r="I90" s="129"/>
      <c r="J90" s="130"/>
      <c r="K90" s="132"/>
    </row>
    <row r="91" s="80" customFormat="true" ht="17.25" hidden="false" customHeight="true" outlineLevel="0" collapsed="false">
      <c r="B91" s="133" t="s">
        <v>54</v>
      </c>
      <c r="C91" s="85"/>
      <c r="D91" s="84"/>
      <c r="E91" s="85"/>
      <c r="F91" s="85"/>
      <c r="G91" s="85"/>
      <c r="H91" s="134"/>
      <c r="I91" s="84" t="s">
        <v>20</v>
      </c>
      <c r="J91" s="85" t="s">
        <v>21</v>
      </c>
      <c r="K91" s="135"/>
    </row>
    <row r="92" customFormat="false" ht="15" hidden="true" customHeight="true" outlineLevel="0" collapsed="false">
      <c r="B92" s="97"/>
      <c r="C92" s="97"/>
      <c r="D92" s="7"/>
      <c r="E92" s="8"/>
      <c r="F92" s="8"/>
      <c r="G92" s="8"/>
      <c r="H92" s="9"/>
      <c r="I92" s="10"/>
      <c r="J92" s="8"/>
      <c r="K92" s="11"/>
    </row>
    <row r="93" customFormat="false" ht="15" hidden="false" customHeight="true" outlineLevel="0" collapsed="false">
      <c r="B93" s="97"/>
      <c r="C93" s="97"/>
      <c r="D93" s="7"/>
      <c r="E93" s="8"/>
      <c r="F93" s="8"/>
      <c r="G93" s="8"/>
      <c r="H93" s="9"/>
      <c r="I93" s="10"/>
      <c r="J93" s="8"/>
      <c r="K93" s="11"/>
    </row>
    <row r="94" customFormat="false" ht="15" hidden="false" customHeight="true" outlineLevel="0" collapsed="false">
      <c r="B94" s="128" t="s">
        <v>55</v>
      </c>
      <c r="C94" s="128"/>
      <c r="D94" s="71" t="s">
        <v>43</v>
      </c>
      <c r="E94" s="128" t="s">
        <v>44</v>
      </c>
      <c r="F94" s="128"/>
      <c r="G94" s="128"/>
      <c r="H94" s="136"/>
      <c r="I94" s="71" t="s">
        <v>56</v>
      </c>
      <c r="J94" s="137" t="str">
        <f aca="false"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132"/>
    </row>
    <row r="95" customFormat="false" ht="15" hidden="false" customHeight="true" outlineLevel="0" collapsed="false">
      <c r="B95" s="90" t="s">
        <v>57</v>
      </c>
      <c r="C95" s="103" t="str">
        <f aca="false">$D$19</f>
        <v>€</v>
      </c>
      <c r="D95" s="89" t="n">
        <v>0</v>
      </c>
      <c r="E95" s="104" t="n">
        <v>0</v>
      </c>
      <c r="F95" s="104"/>
      <c r="G95" s="104"/>
      <c r="H95" s="104" t="str">
        <f aca="false">$D$19</f>
        <v>€</v>
      </c>
      <c r="I95" s="10" t="n">
        <f aca="false">D95*E95</f>
        <v>0</v>
      </c>
      <c r="J95" s="90" t="s">
        <v>46</v>
      </c>
      <c r="K95" s="138"/>
    </row>
    <row r="96" customFormat="false" ht="15" hidden="false" customHeight="true" outlineLevel="0" collapsed="false">
      <c r="B96" s="128" t="s">
        <v>58</v>
      </c>
      <c r="C96" s="128"/>
      <c r="D96" s="10"/>
      <c r="E96" s="50"/>
      <c r="F96" s="50"/>
      <c r="G96" s="50"/>
      <c r="H96" s="103"/>
      <c r="I96" s="10"/>
      <c r="J96" s="103"/>
      <c r="K96" s="132"/>
    </row>
    <row r="97" customFormat="false" ht="15" hidden="false" customHeight="true" outlineLevel="0" collapsed="false">
      <c r="B97" s="90" t="s">
        <v>57</v>
      </c>
      <c r="C97" s="103" t="str">
        <f aca="false">$D$19</f>
        <v>€</v>
      </c>
      <c r="D97" s="89" t="n">
        <v>0</v>
      </c>
      <c r="E97" s="104" t="n">
        <v>0</v>
      </c>
      <c r="F97" s="104"/>
      <c r="G97" s="104"/>
      <c r="H97" s="104" t="str">
        <f aca="false">$D$19</f>
        <v>€</v>
      </c>
      <c r="I97" s="10" t="n">
        <f aca="false">D97*E97</f>
        <v>0</v>
      </c>
      <c r="J97" s="90" t="s">
        <v>46</v>
      </c>
      <c r="K97" s="138"/>
    </row>
    <row r="98" customFormat="false" ht="15" hidden="false" customHeight="true" outlineLevel="0" collapsed="false">
      <c r="B98" s="128" t="s">
        <v>59</v>
      </c>
      <c r="C98" s="128"/>
      <c r="D98" s="71"/>
      <c r="E98" s="128"/>
      <c r="F98" s="103"/>
      <c r="G98" s="103"/>
      <c r="H98" s="103"/>
      <c r="I98" s="71" t="s">
        <v>56</v>
      </c>
      <c r="J98" s="50"/>
      <c r="K98" s="139"/>
    </row>
    <row r="99" customFormat="false" ht="15" hidden="false" customHeight="true" outlineLevel="0" collapsed="false">
      <c r="B99" s="90" t="s">
        <v>60</v>
      </c>
      <c r="C99" s="103" t="str">
        <f aca="false">$D$19</f>
        <v>€</v>
      </c>
      <c r="D99" s="89" t="n">
        <v>0</v>
      </c>
      <c r="E99" s="104" t="n">
        <v>0</v>
      </c>
      <c r="F99" s="104"/>
      <c r="G99" s="104"/>
      <c r="H99" s="104" t="str">
        <f aca="false">$D$19</f>
        <v>€</v>
      </c>
      <c r="I99" s="10" t="n">
        <f aca="false">D99*E99</f>
        <v>0</v>
      </c>
      <c r="J99" s="90" t="s">
        <v>46</v>
      </c>
      <c r="K99" s="138"/>
    </row>
    <row r="100" customFormat="false" ht="15" hidden="false" customHeight="true" outlineLevel="0" collapsed="false">
      <c r="B100" s="97"/>
      <c r="C100" s="97"/>
      <c r="D100" s="7"/>
      <c r="E100" s="8"/>
      <c r="F100" s="8"/>
      <c r="G100" s="8"/>
      <c r="H100" s="9"/>
      <c r="I100" s="10"/>
      <c r="J100" s="8"/>
      <c r="K100" s="11"/>
    </row>
    <row r="101" s="111" customFormat="true" ht="17.25" hidden="false" customHeight="true" outlineLevel="0" collapsed="false">
      <c r="B101" s="95" t="s">
        <v>61</v>
      </c>
      <c r="C101" s="95"/>
      <c r="D101" s="101"/>
      <c r="E101" s="95"/>
      <c r="F101" s="95"/>
      <c r="G101" s="95"/>
      <c r="H101" s="95" t="str">
        <f aca="false">$D$19</f>
        <v>€</v>
      </c>
      <c r="I101" s="96" t="n">
        <f aca="false">SUM(I92:I100)</f>
        <v>0</v>
      </c>
      <c r="J101" s="95"/>
      <c r="K101" s="102"/>
    </row>
    <row r="102" customFormat="false" ht="15" hidden="false" customHeight="true" outlineLevel="0" collapsed="false">
      <c r="B102" s="128"/>
      <c r="C102" s="128"/>
      <c r="D102" s="10"/>
      <c r="E102" s="50"/>
      <c r="F102" s="50"/>
      <c r="G102" s="50"/>
      <c r="H102" s="103"/>
      <c r="I102" s="71"/>
      <c r="J102" s="50"/>
      <c r="K102" s="132"/>
    </row>
    <row r="103" s="80" customFormat="true" ht="17.25" hidden="false" customHeight="true" outlineLevel="0" collapsed="false">
      <c r="B103" s="85" t="s">
        <v>62</v>
      </c>
      <c r="C103" s="85"/>
      <c r="D103" s="84"/>
      <c r="E103" s="85"/>
      <c r="F103" s="85"/>
      <c r="G103" s="85"/>
      <c r="H103" s="134"/>
      <c r="I103" s="84" t="s">
        <v>20</v>
      </c>
      <c r="J103" s="85" t="s">
        <v>21</v>
      </c>
      <c r="K103" s="135"/>
    </row>
    <row r="104" customFormat="false" ht="15" hidden="true" customHeight="true" outlineLevel="0" collapsed="false">
      <c r="B104" s="97"/>
      <c r="C104" s="97"/>
      <c r="D104" s="7"/>
      <c r="E104" s="8"/>
      <c r="F104" s="8"/>
      <c r="G104" s="8"/>
      <c r="H104" s="9"/>
      <c r="I104" s="10"/>
      <c r="J104" s="8"/>
      <c r="K104" s="11"/>
    </row>
    <row r="105" customFormat="false" ht="15" hidden="false" customHeight="true" outlineLevel="0" collapsed="false">
      <c r="B105" s="97"/>
      <c r="C105" s="97"/>
      <c r="D105" s="7"/>
      <c r="E105" s="8"/>
      <c r="F105" s="8"/>
      <c r="G105" s="8"/>
      <c r="H105" s="9"/>
      <c r="I105" s="10"/>
      <c r="J105" s="8"/>
      <c r="K105" s="11"/>
    </row>
    <row r="106" customFormat="false" ht="15" hidden="false" customHeight="true" outlineLevel="0" collapsed="false">
      <c r="B106" s="128" t="s">
        <v>63</v>
      </c>
      <c r="C106" s="128"/>
      <c r="D106" s="10"/>
      <c r="E106" s="50"/>
      <c r="F106" s="50"/>
      <c r="G106" s="50"/>
      <c r="H106" s="103"/>
      <c r="I106" s="10"/>
      <c r="J106" s="103" t="s">
        <v>64</v>
      </c>
      <c r="K106" s="132"/>
    </row>
    <row r="107" customFormat="false" ht="15" hidden="false" customHeight="true" outlineLevel="0" collapsed="false">
      <c r="B107" s="90" t="s">
        <v>65</v>
      </c>
      <c r="C107" s="103"/>
      <c r="D107" s="10"/>
      <c r="E107" s="50"/>
      <c r="F107" s="50"/>
      <c r="G107" s="50"/>
      <c r="H107" s="103" t="str">
        <f aca="false">$D$19</f>
        <v>€</v>
      </c>
      <c r="I107" s="89" t="n">
        <v>0</v>
      </c>
      <c r="J107" s="90" t="s">
        <v>66</v>
      </c>
      <c r="K107" s="132"/>
    </row>
    <row r="108" customFormat="false" ht="15" hidden="false" customHeight="true" outlineLevel="0" collapsed="false">
      <c r="B108" s="128" t="s">
        <v>67</v>
      </c>
      <c r="C108" s="128"/>
      <c r="D108" s="71"/>
      <c r="E108" s="128"/>
      <c r="F108" s="128"/>
      <c r="G108" s="128"/>
      <c r="H108" s="136"/>
      <c r="I108" s="71"/>
      <c r="J108" s="103"/>
      <c r="K108" s="132"/>
    </row>
    <row r="109" customFormat="false" ht="15" hidden="false" customHeight="true" outlineLevel="0" collapsed="false">
      <c r="B109" s="90" t="s">
        <v>68</v>
      </c>
      <c r="C109" s="103"/>
      <c r="D109" s="89"/>
      <c r="E109" s="104"/>
      <c r="F109" s="104"/>
      <c r="G109" s="104"/>
      <c r="H109" s="104" t="str">
        <f aca="false">$D$19</f>
        <v>€</v>
      </c>
      <c r="I109" s="89" t="n">
        <f aca="false">D109*E109*F109</f>
        <v>0</v>
      </c>
      <c r="J109" s="90" t="s">
        <v>69</v>
      </c>
      <c r="K109" s="138"/>
    </row>
    <row r="110" customFormat="false" ht="15" hidden="false" customHeight="true" outlineLevel="0" collapsed="false">
      <c r="B110" s="128" t="s">
        <v>70</v>
      </c>
      <c r="C110" s="128"/>
      <c r="D110" s="89"/>
      <c r="E110" s="103"/>
      <c r="F110" s="50"/>
      <c r="G110" s="50"/>
      <c r="H110" s="103"/>
      <c r="I110" s="89"/>
      <c r="J110" s="8"/>
      <c r="K110" s="132"/>
    </row>
    <row r="111" customFormat="false" ht="15" hidden="false" customHeight="true" outlineLevel="0" collapsed="false">
      <c r="B111" s="90" t="s">
        <v>71</v>
      </c>
      <c r="C111" s="103"/>
      <c r="D111" s="89"/>
      <c r="E111" s="103"/>
      <c r="F111" s="50"/>
      <c r="G111" s="50"/>
      <c r="H111" s="103" t="str">
        <f aca="false">$D$19</f>
        <v>€</v>
      </c>
      <c r="I111" s="89" t="n">
        <v>0</v>
      </c>
      <c r="J111" s="90" t="s">
        <v>72</v>
      </c>
      <c r="K111" s="132"/>
    </row>
    <row r="112" customFormat="false" ht="15" hidden="false" customHeight="true" outlineLevel="0" collapsed="false">
      <c r="B112" s="90" t="s">
        <v>73</v>
      </c>
      <c r="C112" s="103"/>
      <c r="D112" s="89"/>
      <c r="E112" s="103"/>
      <c r="F112" s="50"/>
      <c r="G112" s="50"/>
      <c r="H112" s="103" t="str">
        <f aca="false">$D$19</f>
        <v>€</v>
      </c>
      <c r="I112" s="89" t="n">
        <v>0</v>
      </c>
      <c r="J112" s="90" t="s">
        <v>74</v>
      </c>
      <c r="K112" s="132"/>
    </row>
    <row r="113" customFormat="false" ht="15" hidden="false" customHeight="true" outlineLevel="0" collapsed="false">
      <c r="B113" s="90" t="s">
        <v>75</v>
      </c>
      <c r="C113" s="103"/>
      <c r="D113" s="89"/>
      <c r="E113" s="104"/>
      <c r="F113" s="104"/>
      <c r="G113" s="104"/>
      <c r="H113" s="104" t="str">
        <f aca="false">$D$19</f>
        <v>€</v>
      </c>
      <c r="I113" s="89" t="n">
        <v>0</v>
      </c>
      <c r="J113" s="90" t="s">
        <v>76</v>
      </c>
      <c r="K113" s="138"/>
    </row>
    <row r="114" customFormat="false" ht="15" hidden="false" customHeight="true" outlineLevel="0" collapsed="false">
      <c r="B114" s="97"/>
      <c r="C114" s="97"/>
      <c r="D114" s="7"/>
      <c r="E114" s="8"/>
      <c r="F114" s="8"/>
      <c r="G114" s="8"/>
      <c r="H114" s="9"/>
      <c r="I114" s="10"/>
      <c r="J114" s="8"/>
      <c r="K114" s="11"/>
    </row>
    <row r="115" s="111" customFormat="true" ht="17.25" hidden="false" customHeight="true" outlineLevel="0" collapsed="false">
      <c r="B115" s="95" t="s">
        <v>77</v>
      </c>
      <c r="C115" s="95"/>
      <c r="D115" s="101"/>
      <c r="E115" s="95"/>
      <c r="F115" s="95"/>
      <c r="G115" s="95"/>
      <c r="H115" s="95" t="str">
        <f aca="false">$D$19</f>
        <v>€</v>
      </c>
      <c r="I115" s="96" t="n">
        <f aca="false">SUM(I104:I114)</f>
        <v>0</v>
      </c>
      <c r="J115" s="95"/>
      <c r="K115" s="102"/>
    </row>
    <row r="116" customFormat="false" ht="15" hidden="false" customHeight="true" outlineLevel="0" collapsed="false">
      <c r="B116" s="128"/>
      <c r="C116" s="128"/>
      <c r="D116" s="10"/>
      <c r="E116" s="50"/>
      <c r="F116" s="50"/>
      <c r="G116" s="50"/>
      <c r="H116" s="103"/>
      <c r="I116" s="71"/>
      <c r="J116" s="50"/>
      <c r="K116" s="132"/>
    </row>
    <row r="117" s="80" customFormat="true" ht="17.25" hidden="false" customHeight="true" outlineLevel="0" collapsed="false">
      <c r="B117" s="85" t="s">
        <v>78</v>
      </c>
      <c r="C117" s="85"/>
      <c r="D117" s="84"/>
      <c r="E117" s="85"/>
      <c r="F117" s="85"/>
      <c r="G117" s="85"/>
      <c r="H117" s="134"/>
      <c r="I117" s="84" t="s">
        <v>20</v>
      </c>
      <c r="J117" s="85" t="s">
        <v>21</v>
      </c>
      <c r="K117" s="135"/>
    </row>
    <row r="118" customFormat="false" ht="15" hidden="true" customHeight="true" outlineLevel="0" collapsed="false">
      <c r="B118" s="97"/>
      <c r="C118" s="97"/>
      <c r="D118" s="7"/>
      <c r="E118" s="8"/>
      <c r="F118" s="8"/>
      <c r="G118" s="8"/>
      <c r="H118" s="9"/>
      <c r="I118" s="10"/>
      <c r="J118" s="8"/>
      <c r="K118" s="11"/>
    </row>
    <row r="119" customFormat="false" ht="15" hidden="false" customHeight="true" outlineLevel="0" collapsed="false">
      <c r="B119" s="97"/>
      <c r="C119" s="97"/>
      <c r="D119" s="7"/>
      <c r="E119" s="8"/>
      <c r="F119" s="8"/>
      <c r="G119" s="8"/>
      <c r="H119" s="9"/>
      <c r="I119" s="10"/>
      <c r="J119" s="8"/>
      <c r="K119" s="11"/>
    </row>
    <row r="120" customFormat="false" ht="15" hidden="false" customHeight="true" outlineLevel="0" collapsed="false">
      <c r="B120" s="90" t="s">
        <v>79</v>
      </c>
      <c r="C120" s="128"/>
      <c r="D120" s="10"/>
      <c r="E120" s="50"/>
      <c r="F120" s="50"/>
      <c r="G120" s="50"/>
      <c r="H120" s="103" t="str">
        <f aca="false">$D$19</f>
        <v>€</v>
      </c>
      <c r="I120" s="89" t="n">
        <v>0</v>
      </c>
      <c r="J120" s="90" t="s">
        <v>80</v>
      </c>
      <c r="K120" s="132"/>
    </row>
    <row r="121" customFormat="false" ht="15" hidden="false" customHeight="true" outlineLevel="0" collapsed="false">
      <c r="B121" s="97"/>
      <c r="C121" s="97"/>
      <c r="D121" s="7"/>
      <c r="E121" s="8"/>
      <c r="F121" s="8"/>
      <c r="G121" s="8"/>
      <c r="H121" s="9"/>
      <c r="I121" s="10"/>
      <c r="J121" s="8"/>
      <c r="K121" s="11"/>
    </row>
    <row r="122" s="111" customFormat="true" ht="17.25" hidden="false" customHeight="true" outlineLevel="0" collapsed="false">
      <c r="B122" s="95" t="s">
        <v>81</v>
      </c>
      <c r="C122" s="95"/>
      <c r="D122" s="101"/>
      <c r="E122" s="95"/>
      <c r="F122" s="95"/>
      <c r="G122" s="95"/>
      <c r="H122" s="95" t="str">
        <f aca="false">$D$19</f>
        <v>€</v>
      </c>
      <c r="I122" s="96" t="n">
        <f aca="false">SUM(I118:I121)</f>
        <v>0</v>
      </c>
      <c r="J122" s="95"/>
      <c r="K122" s="102"/>
    </row>
    <row r="123" customFormat="false" ht="15" hidden="false" customHeight="true" outlineLevel="0" collapsed="false">
      <c r="B123" s="128"/>
      <c r="C123" s="128"/>
      <c r="D123" s="10"/>
      <c r="E123" s="50"/>
      <c r="F123" s="50"/>
      <c r="G123" s="50"/>
      <c r="H123" s="103"/>
      <c r="I123" s="71"/>
      <c r="J123" s="50"/>
      <c r="K123" s="132"/>
    </row>
    <row r="124" s="80" customFormat="true" ht="17.25" hidden="false" customHeight="true" outlineLevel="0" collapsed="false">
      <c r="B124" s="85" t="s">
        <v>82</v>
      </c>
      <c r="C124" s="85"/>
      <c r="D124" s="84"/>
      <c r="E124" s="85"/>
      <c r="F124" s="85"/>
      <c r="G124" s="85"/>
      <c r="H124" s="134"/>
      <c r="I124" s="84" t="s">
        <v>20</v>
      </c>
      <c r="J124" s="85" t="s">
        <v>21</v>
      </c>
      <c r="K124" s="135"/>
    </row>
    <row r="125" customFormat="false" ht="15" hidden="true" customHeight="true" outlineLevel="0" collapsed="false">
      <c r="B125" s="97"/>
      <c r="C125" s="97"/>
      <c r="D125" s="7"/>
      <c r="E125" s="8"/>
      <c r="F125" s="8"/>
      <c r="G125" s="8"/>
      <c r="H125" s="9"/>
      <c r="I125" s="10"/>
      <c r="J125" s="8"/>
      <c r="K125" s="11"/>
    </row>
    <row r="126" customFormat="false" ht="15" hidden="false" customHeight="true" outlineLevel="0" collapsed="false">
      <c r="B126" s="128" t="s">
        <v>83</v>
      </c>
      <c r="C126" s="128"/>
      <c r="D126" s="89"/>
      <c r="E126" s="103"/>
      <c r="F126" s="50"/>
      <c r="G126" s="50"/>
      <c r="H126" s="103"/>
      <c r="I126" s="89"/>
      <c r="J126" s="90"/>
      <c r="K126" s="132"/>
    </row>
    <row r="127" customFormat="false" ht="15" hidden="false" customHeight="true" outlineLevel="0" collapsed="false">
      <c r="B127" s="128" t="s">
        <v>84</v>
      </c>
      <c r="C127" s="128"/>
      <c r="D127" s="89"/>
      <c r="E127" s="103"/>
      <c r="F127" s="50"/>
      <c r="G127" s="50"/>
      <c r="H127" s="103"/>
      <c r="I127" s="89"/>
      <c r="J127" s="103" t="s">
        <v>85</v>
      </c>
      <c r="K127" s="132"/>
    </row>
    <row r="128" customFormat="false" ht="15" hidden="false" customHeight="true" outlineLevel="0" collapsed="false">
      <c r="B128" s="90" t="s">
        <v>86</v>
      </c>
      <c r="C128" s="103"/>
      <c r="D128" s="89"/>
      <c r="E128" s="103"/>
      <c r="F128" s="50"/>
      <c r="G128" s="50"/>
      <c r="H128" s="103" t="str">
        <f aca="false">$D$19</f>
        <v>€</v>
      </c>
      <c r="I128" s="89" t="n">
        <v>0</v>
      </c>
      <c r="J128" s="90" t="s">
        <v>87</v>
      </c>
      <c r="K128" s="132"/>
    </row>
    <row r="129" customFormat="false" ht="15" hidden="false" customHeight="true" outlineLevel="0" collapsed="false">
      <c r="B129" s="90" t="s">
        <v>88</v>
      </c>
      <c r="C129" s="103"/>
      <c r="D129" s="89"/>
      <c r="E129" s="103"/>
      <c r="F129" s="50"/>
      <c r="G129" s="50"/>
      <c r="H129" s="103" t="str">
        <f aca="false">$D$19</f>
        <v>€</v>
      </c>
      <c r="I129" s="89" t="n">
        <v>0</v>
      </c>
      <c r="J129" s="90" t="s">
        <v>87</v>
      </c>
      <c r="K129" s="132"/>
    </row>
    <row r="130" customFormat="false" ht="15" hidden="false" customHeight="true" outlineLevel="0" collapsed="false">
      <c r="B130" s="97"/>
      <c r="C130" s="97"/>
      <c r="D130" s="7"/>
      <c r="E130" s="8"/>
      <c r="F130" s="8"/>
      <c r="G130" s="8"/>
      <c r="H130" s="9"/>
      <c r="I130" s="10"/>
      <c r="J130" s="8"/>
      <c r="K130" s="11"/>
    </row>
    <row r="131" s="111" customFormat="true" ht="17.25" hidden="false" customHeight="true" outlineLevel="0" collapsed="false">
      <c r="B131" s="95" t="s">
        <v>89</v>
      </c>
      <c r="C131" s="95"/>
      <c r="D131" s="101"/>
      <c r="E131" s="95"/>
      <c r="F131" s="95"/>
      <c r="G131" s="95"/>
      <c r="H131" s="95" t="str">
        <f aca="false">$D$19</f>
        <v>€</v>
      </c>
      <c r="I131" s="96" t="n">
        <f aca="false">SUM(I125:I130)</f>
        <v>0</v>
      </c>
      <c r="J131" s="140"/>
      <c r="K131" s="102"/>
    </row>
    <row r="132" customFormat="false" ht="15" hidden="false" customHeight="true" outlineLevel="0" collapsed="false">
      <c r="B132" s="50"/>
      <c r="C132" s="50"/>
      <c r="D132" s="71"/>
      <c r="E132" s="128"/>
      <c r="F132" s="50"/>
      <c r="G132" s="50"/>
      <c r="H132" s="103"/>
      <c r="I132" s="141"/>
      <c r="J132" s="50"/>
      <c r="K132" s="132"/>
    </row>
    <row r="133" s="80" customFormat="true" ht="17.25" hidden="false" customHeight="true" outlineLevel="0" collapsed="false">
      <c r="B133" s="85" t="s">
        <v>90</v>
      </c>
      <c r="C133" s="85"/>
      <c r="D133" s="84"/>
      <c r="E133" s="85"/>
      <c r="F133" s="85"/>
      <c r="G133" s="85"/>
      <c r="H133" s="134"/>
      <c r="I133" s="84" t="s">
        <v>20</v>
      </c>
      <c r="J133" s="85" t="s">
        <v>21</v>
      </c>
      <c r="K133" s="135"/>
    </row>
    <row r="134" customFormat="false" ht="15" hidden="true" customHeight="true" outlineLevel="0" collapsed="false">
      <c r="B134" s="128" t="s">
        <v>83</v>
      </c>
      <c r="C134" s="128"/>
      <c r="D134" s="89"/>
      <c r="E134" s="103"/>
      <c r="F134" s="50"/>
      <c r="G134" s="50"/>
      <c r="H134" s="103"/>
      <c r="I134" s="89"/>
      <c r="J134" s="90"/>
      <c r="K134" s="132"/>
    </row>
    <row r="135" customFormat="false" ht="15" hidden="false" customHeight="true" outlineLevel="0" collapsed="false">
      <c r="B135" s="128"/>
      <c r="C135" s="128"/>
      <c r="D135" s="89"/>
      <c r="E135" s="103"/>
      <c r="F135" s="50"/>
      <c r="G135" s="50"/>
      <c r="H135" s="103"/>
      <c r="I135" s="89"/>
      <c r="J135" s="90"/>
      <c r="K135" s="132"/>
    </row>
    <row r="136" customFormat="false" ht="15" hidden="false" customHeight="true" outlineLevel="0" collapsed="false">
      <c r="B136" s="128" t="s">
        <v>90</v>
      </c>
      <c r="C136" s="128"/>
      <c r="D136" s="89"/>
      <c r="E136" s="103"/>
      <c r="F136" s="50"/>
      <c r="G136" s="50"/>
      <c r="H136" s="103"/>
      <c r="I136" s="89"/>
      <c r="J136" s="103" t="s">
        <v>91</v>
      </c>
      <c r="K136" s="132"/>
    </row>
    <row r="137" customFormat="false" ht="15" hidden="false" customHeight="true" outlineLevel="0" collapsed="false">
      <c r="B137" s="90" t="s">
        <v>92</v>
      </c>
      <c r="C137" s="103"/>
      <c r="D137" s="10"/>
      <c r="E137" s="50"/>
      <c r="F137" s="50"/>
      <c r="G137" s="128"/>
      <c r="H137" s="103" t="str">
        <f aca="false">$D$19</f>
        <v>€</v>
      </c>
      <c r="I137" s="89" t="n">
        <v>0</v>
      </c>
      <c r="J137" s="90" t="s">
        <v>93</v>
      </c>
      <c r="K137" s="132"/>
    </row>
    <row r="138" customFormat="false" ht="15" hidden="false" customHeight="true" outlineLevel="0" collapsed="false">
      <c r="B138" s="128" t="s">
        <v>83</v>
      </c>
      <c r="C138" s="128"/>
      <c r="D138" s="89"/>
      <c r="E138" s="103"/>
      <c r="F138" s="50"/>
      <c r="G138" s="50"/>
      <c r="H138" s="103"/>
      <c r="I138" s="89"/>
      <c r="J138" s="90"/>
      <c r="K138" s="132"/>
    </row>
    <row r="139" s="111" customFormat="true" ht="17.25" hidden="false" customHeight="true" outlineLevel="0" collapsed="false">
      <c r="B139" s="95" t="str">
        <f aca="false">"Totale Materiële investeringen (maximaal "&amp;Voorwaarden!$C$12&amp;" van de totale projectkosten)"</f>
        <v>Totale Materiële investeringen (maximaal 10% van de totale projectkosten)</v>
      </c>
      <c r="C139" s="95"/>
      <c r="D139" s="101"/>
      <c r="E139" s="95"/>
      <c r="F139" s="95"/>
      <c r="G139" s="142" t="str">
        <f aca="false">IF($I$139&gt;0,Voorwaarden!$F$7,"")</f>
        <v/>
      </c>
      <c r="H139" s="95" t="str">
        <f aca="false">$D$19</f>
        <v>€</v>
      </c>
      <c r="I139" s="96" t="n">
        <f aca="false">SUM(I134:I137)</f>
        <v>0</v>
      </c>
      <c r="J139" s="95" t="str">
        <f aca="false">IF(Voorwaarden!$E$12,"Let op; je materiële investeringen mogen niet meer zijn dan "&amp;Voorwaarden!$C$12&amp;" van je totale projectkosten.","")</f>
        <v/>
      </c>
      <c r="K139" s="102"/>
    </row>
    <row r="140" customFormat="false" ht="15" hidden="false" customHeight="true" outlineLevel="0" collapsed="false">
      <c r="B140" s="128"/>
      <c r="C140" s="128"/>
      <c r="D140" s="10"/>
      <c r="E140" s="50"/>
      <c r="F140" s="50"/>
      <c r="G140" s="50"/>
      <c r="H140" s="103"/>
      <c r="I140" s="71"/>
      <c r="J140" s="50"/>
      <c r="K140" s="132"/>
    </row>
    <row r="141" s="111" customFormat="true" ht="24.75" hidden="false" customHeight="true" outlineLevel="0" collapsed="false">
      <c r="A141" s="106"/>
      <c r="B141" s="143" t="s">
        <v>94</v>
      </c>
      <c r="C141" s="143"/>
      <c r="D141" s="144"/>
      <c r="E141" s="143"/>
      <c r="F141" s="143"/>
      <c r="G141" s="143"/>
      <c r="H141" s="143" t="str">
        <f aca="false">$D$19</f>
        <v>€</v>
      </c>
      <c r="I141" s="109" t="n">
        <f aca="false">ROUND(SUM(I101,I115,I122,I131,I139),0)</f>
        <v>0</v>
      </c>
      <c r="J141" s="143" t="str">
        <f aca="false"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45"/>
      <c r="L141" s="106"/>
    </row>
    <row r="142" customFormat="false" ht="15" hidden="false" customHeight="true" outlineLevel="0" collapsed="false">
      <c r="B142" s="146"/>
      <c r="C142" s="147"/>
      <c r="D142" s="148"/>
      <c r="E142" s="146"/>
      <c r="F142" s="149"/>
      <c r="G142" s="149"/>
      <c r="H142" s="150"/>
      <c r="I142" s="151"/>
      <c r="J142" s="149"/>
    </row>
    <row r="143" customFormat="false" ht="15" hidden="false" customHeight="true" outlineLevel="0" collapsed="false">
      <c r="B143" s="146"/>
      <c r="C143" s="147"/>
      <c r="D143" s="148"/>
      <c r="E143" s="146"/>
      <c r="F143" s="149"/>
      <c r="G143" s="149"/>
      <c r="H143" s="150"/>
      <c r="I143" s="151"/>
      <c r="J143" s="149"/>
    </row>
    <row r="144" customFormat="false" ht="15" hidden="false" customHeight="true" outlineLevel="0" collapsed="false">
      <c r="B144" s="146"/>
      <c r="C144" s="147"/>
      <c r="D144" s="148"/>
      <c r="E144" s="146"/>
      <c r="F144" s="149"/>
      <c r="G144" s="149"/>
      <c r="H144" s="150"/>
      <c r="I144" s="151"/>
      <c r="J144" s="149"/>
    </row>
  </sheetData>
  <sheetProtection sheet="true" objects="true" scenarios="true" insertRows="false" deleteRows="false"/>
  <conditionalFormatting sqref="I85 I141">
    <cfRule type="expression" priority="2" aboveAverage="0" equalAverage="0" bottom="0" percent="0" rank="0" text="" dxfId="0">
      <formula>$I$141-$I$85&lt;&gt;0</formula>
    </cfRule>
  </conditionalFormatting>
  <dataValidations count="2">
    <dataValidation allowBlank="true" errorStyle="stop" operator="between" showDropDown="false" showErrorMessage="true" showInputMessage="true" sqref="D16" type="list">
      <formula1>Voorwaarden!$C$21:$D$21</formula1>
      <formula2>0</formula2>
    </dataValidation>
    <dataValidation allowBlank="true" errorStyle="stop" operator="between" showDropDown="false" showErrorMessage="true" showInputMessage="true" sqref="D17 D19" type="list">
      <formula1>Voorwaarden!$C$23:$D$23</formula1>
      <formula2>0</formula2>
    </dataValidation>
  </dataValidations>
  <hyperlinks>
    <hyperlink ref="B91" r:id="rId1" display="Personele kosten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1597E90-F6A7-4429-BE4A-48A314345DE0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4" id="{602C6AB6-9270-4518-88DC-3B97B3F0BFF6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5" id="{E8D22F48-64A5-4777-BAAF-B32E3CB0D72D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4453125" defaultRowHeight="15" zeroHeight="false" outlineLevelRow="0" outlineLevelCol="0"/>
  <cols>
    <col collapsed="false" customWidth="true" hidden="false" outlineLevel="0" max="1" min="1" style="152" width="45.14"/>
    <col collapsed="false" customWidth="true" hidden="false" outlineLevel="0" max="2" min="2" style="152" width="19"/>
    <col collapsed="false" customWidth="true" hidden="false" outlineLevel="0" max="3" min="3" style="152" width="33.43"/>
    <col collapsed="false" customWidth="true" hidden="false" outlineLevel="0" max="4" min="4" style="152" width="19.43"/>
    <col collapsed="false" customWidth="true" hidden="false" outlineLevel="0" max="5" min="5" style="152" width="30"/>
    <col collapsed="false" customWidth="true" hidden="false" outlineLevel="0" max="6" min="6" style="152" width="25.29"/>
    <col collapsed="false" customWidth="false" hidden="false" outlineLevel="0" max="16384" min="7" style="152" width="9.14"/>
  </cols>
  <sheetData>
    <row r="1" s="153" customFormat="true" ht="15" hidden="false" customHeight="false" outlineLevel="0" collapsed="false">
      <c r="A1" s="153" t="s">
        <v>95</v>
      </c>
      <c r="B1" s="153" t="s">
        <v>96</v>
      </c>
      <c r="C1" s="153" t="s">
        <v>97</v>
      </c>
      <c r="E1" s="153" t="s">
        <v>98</v>
      </c>
      <c r="F1" s="153" t="s">
        <v>99</v>
      </c>
    </row>
    <row r="2" customFormat="false" ht="15" hidden="false" customHeight="false" outlineLevel="0" collapsed="false">
      <c r="A2" s="152" t="s">
        <v>100</v>
      </c>
      <c r="C2" s="154" t="s">
        <v>101</v>
      </c>
    </row>
    <row r="3" customFormat="false" ht="15" hidden="false" customHeight="false" outlineLevel="0" collapsed="false">
      <c r="A3" s="152" t="s">
        <v>102</v>
      </c>
      <c r="C3" s="155" t="s">
        <v>103</v>
      </c>
    </row>
    <row r="4" customFormat="false" ht="15" hidden="false" customHeight="false" outlineLevel="0" collapsed="false">
      <c r="A4" s="152" t="s">
        <v>104</v>
      </c>
      <c r="C4" s="155" t="s">
        <v>105</v>
      </c>
    </row>
    <row r="5" customFormat="false" ht="15" hidden="false" customHeight="false" outlineLevel="0" collapsed="false">
      <c r="A5" s="152" t="s">
        <v>106</v>
      </c>
      <c r="C5" s="156" t="n">
        <v>125000</v>
      </c>
      <c r="E5" s="157" t="b">
        <f aca="false">Begroting!$I$25&gt;$C$5</f>
        <v>0</v>
      </c>
      <c r="F5" s="152" t="n">
        <f aca="false">Begroting!I24</f>
        <v>0</v>
      </c>
    </row>
    <row r="6" customFormat="false" ht="15" hidden="false" customHeight="false" outlineLevel="0" collapsed="false">
      <c r="A6" s="152" t="s">
        <v>107</v>
      </c>
      <c r="C6" s="156" t="n">
        <v>25001</v>
      </c>
      <c r="E6" s="157" t="b">
        <f aca="false">AND(Begroting!$I$25&lt;$C$6,Begroting!$I$25&lt;&gt;0)</f>
        <v>0</v>
      </c>
      <c r="F6" s="158" t="n">
        <f aca="false">Begroting!I25</f>
        <v>0</v>
      </c>
    </row>
    <row r="7" customFormat="false" ht="15" hidden="false" customHeight="false" outlineLevel="0" collapsed="false">
      <c r="A7" s="152" t="s">
        <v>108</v>
      </c>
      <c r="B7" s="159" t="s">
        <v>109</v>
      </c>
      <c r="C7" s="160" t="n">
        <v>0.1</v>
      </c>
      <c r="E7" s="157" t="b">
        <f aca="false">AND(Begroting!$D$16=$C$21,$F$7&gt;$C$7,Begroting!$I$139&gt;0)</f>
        <v>0</v>
      </c>
      <c r="F7" s="158" t="str">
        <f aca="false">IFERROR(Begroting!$I$139/Begroting!$I$141,"")</f>
        <v/>
      </c>
    </row>
    <row r="8" customFormat="false" ht="15" hidden="false" customHeight="false" outlineLevel="0" collapsed="false">
      <c r="A8" s="152" t="s">
        <v>110</v>
      </c>
      <c r="B8" s="161" t="s">
        <v>111</v>
      </c>
      <c r="C8" s="160" t="n">
        <v>0.2</v>
      </c>
      <c r="E8" s="157" t="b">
        <f aca="false">AND(Begroting!$D$16=$D$21,$F$7&gt;$C$8,Begroting!$I$139&gt;0)</f>
        <v>0</v>
      </c>
      <c r="F8" s="158" t="str">
        <f aca="false">IFERROR(Begroting!$I$139/Begroting!$I$141,"")</f>
        <v/>
      </c>
    </row>
    <row r="9" customFormat="false" ht="15" hidden="false" customHeight="false" outlineLevel="0" collapsed="false">
      <c r="A9" s="152" t="s">
        <v>112</v>
      </c>
      <c r="B9" s="159" t="s">
        <v>109</v>
      </c>
      <c r="C9" s="160" t="n">
        <v>0.5</v>
      </c>
      <c r="E9" s="157" t="b">
        <f aca="false">AND(Begroting!$D$16=$C$21,Begroting!$D$86&gt;$C$9)</f>
        <v>0</v>
      </c>
      <c r="F9" s="162" t="n">
        <f aca="false">Begroting!D86</f>
        <v>0</v>
      </c>
    </row>
    <row r="10" s="163" customFormat="true" ht="15" hidden="false" customHeight="false" outlineLevel="0" collapsed="false">
      <c r="A10" s="163" t="s">
        <v>113</v>
      </c>
      <c r="B10" s="164" t="s">
        <v>111</v>
      </c>
      <c r="C10" s="165" t="n">
        <v>0.8</v>
      </c>
      <c r="E10" s="166" t="b">
        <f aca="false">AND(Begroting!$D$16=$D$21,Begroting!$D$86&gt;$C$10)</f>
        <v>0</v>
      </c>
      <c r="F10" s="167" t="n">
        <f aca="false">Begroting!D86</f>
        <v>0</v>
      </c>
    </row>
    <row r="11" s="153" customFormat="true" ht="15" hidden="false" customHeight="false" outlineLevel="0" collapsed="false">
      <c r="A11" s="168" t="s">
        <v>95</v>
      </c>
      <c r="B11" s="168"/>
      <c r="C11" s="168" t="s">
        <v>114</v>
      </c>
      <c r="D11" s="168"/>
      <c r="E11" s="168" t="s">
        <v>115</v>
      </c>
      <c r="F11" s="168" t="s">
        <v>116</v>
      </c>
      <c r="G11" s="168" t="s">
        <v>117</v>
      </c>
    </row>
    <row r="12" customFormat="false" ht="15" hidden="false" customHeight="false" outlineLevel="0" collapsed="false">
      <c r="A12" s="169" t="s">
        <v>118</v>
      </c>
      <c r="B12" s="169"/>
      <c r="C12" s="169" t="str">
        <f aca="false">IF(Begroting!$D$16="Europees Nederland",C7,C8) * 100 &amp; "%"</f>
        <v>10%</v>
      </c>
      <c r="D12" s="169"/>
      <c r="E12" s="170" t="b">
        <f aca="false">F12&gt;Voorwaarden!C12</f>
        <v>0</v>
      </c>
      <c r="F12" s="171" t="n">
        <f aca="false">Begroting!I139</f>
        <v>0</v>
      </c>
      <c r="G12" s="169"/>
    </row>
    <row r="13" customFormat="false" ht="15" hidden="false" customHeight="false" outlineLevel="0" collapsed="false">
      <c r="A13" s="169" t="s">
        <v>119</v>
      </c>
      <c r="B13" s="169"/>
      <c r="C13" s="169" t="str">
        <f aca="false">IF(Begroting!$D$16="Europees Nederland",C9,C10) * 100 &amp; "%"</f>
        <v>50%</v>
      </c>
      <c r="D13" s="169"/>
      <c r="E13" s="170" t="b">
        <f aca="false">F13&gt;C13</f>
        <v>0</v>
      </c>
      <c r="F13" s="172" t="n">
        <f aca="false">Begroting!D146</f>
        <v>0</v>
      </c>
      <c r="G13" s="169"/>
    </row>
    <row r="14" customFormat="false" ht="15" hidden="false" customHeight="false" outlineLevel="0" collapsed="false">
      <c r="A14" s="169" t="s">
        <v>120</v>
      </c>
      <c r="B14" s="169"/>
      <c r="C14" s="169"/>
      <c r="D14" s="169"/>
      <c r="E14" s="170" t="b">
        <f aca="false">OR(Begroting!$I$25&gt;$C$5,AND(Begroting!$I$25&lt;$C$6,Begroting!$I$25&lt;&gt;0))</f>
        <v>0</v>
      </c>
      <c r="F14" s="171" t="n">
        <f aca="false">Begroting!$I$24</f>
        <v>0</v>
      </c>
      <c r="G14" s="169"/>
    </row>
    <row r="15" customFormat="false" ht="15" hidden="false" customHeight="false" outlineLevel="0" collapsed="false">
      <c r="A15" s="169" t="s">
        <v>121</v>
      </c>
      <c r="B15" s="169"/>
      <c r="C15" s="169"/>
      <c r="D15" s="169"/>
      <c r="E15" s="170" t="b">
        <f aca="false">AND(Begroting!I85&lt;&gt;Begroting!I141,Begroting!I85&lt;&gt;0,Begroting!I141&lt;&gt;0)</f>
        <v>0</v>
      </c>
      <c r="F15" s="169"/>
      <c r="G15" s="169"/>
    </row>
    <row r="19" s="163" customFormat="true" ht="15" hidden="false" customHeight="false" outlineLevel="0" collapsed="false"/>
    <row r="20" customFormat="false" ht="15" hidden="false" customHeight="false" outlineLevel="0" collapsed="false">
      <c r="A20" s="153" t="s">
        <v>95</v>
      </c>
      <c r="B20" s="153"/>
      <c r="C20" s="153" t="s">
        <v>122</v>
      </c>
    </row>
    <row r="21" customFormat="false" ht="15" hidden="false" customHeight="false" outlineLevel="0" collapsed="false">
      <c r="A21" s="152" t="s">
        <v>123</v>
      </c>
      <c r="C21" s="159" t="s">
        <v>9</v>
      </c>
      <c r="D21" s="161" t="s">
        <v>124</v>
      </c>
    </row>
    <row r="22" customFormat="false" ht="15" hidden="false" customHeight="false" outlineLevel="0" collapsed="false">
      <c r="A22" s="152" t="s">
        <v>125</v>
      </c>
      <c r="C22" s="173" t="s">
        <v>15</v>
      </c>
      <c r="D22" s="152" t="s">
        <v>126</v>
      </c>
      <c r="E22" s="152" t="s">
        <v>127</v>
      </c>
      <c r="F22" s="152" t="s">
        <v>128</v>
      </c>
    </row>
    <row r="23" customFormat="false" ht="15" hidden="false" customHeight="false" outlineLevel="0" collapsed="false">
      <c r="A23" s="152" t="s">
        <v>129</v>
      </c>
      <c r="C23" s="152" t="s">
        <v>11</v>
      </c>
      <c r="D23" s="152" t="s">
        <v>130</v>
      </c>
    </row>
    <row r="28" customFormat="false" ht="15" hidden="false" customHeight="false" outlineLevel="0" collapsed="false">
      <c r="A28" s="152" t="s">
        <v>131</v>
      </c>
    </row>
    <row r="29" customFormat="false" ht="15" hidden="false" customHeight="false" outlineLevel="0" collapsed="false">
      <c r="A29" s="174" t="n">
        <v>46008</v>
      </c>
    </row>
    <row r="30" customFormat="false" ht="15" hidden="false" customHeight="false" outlineLevel="0" collapsed="false">
      <c r="A30" s="152" t="s">
        <v>132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2025-01-14T10:58:51Z</dcterms:created>
  <dc:creator>Lars Botma</dc:creator>
  <dc:description/>
  <dc:language>en-US</dc:language>
  <cp:lastModifiedBy/>
  <dcterms:modified xsi:type="dcterms:W3CDTF">2026-03-10T15:36:49Z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